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codeName="ThisWorkbook"/>
  <bookViews>
    <workbookView xWindow="-15" yWindow="-15" windowWidth="7695" windowHeight="8250" tabRatio="601"/>
  </bookViews>
  <sheets>
    <sheet name="INDICE" sheetId="4" r:id="rId1"/>
    <sheet name="EMP-TRA-REM" sheetId="8" r:id="rId2"/>
    <sheet name="TRAB PROT Y EMP " sheetId="28" r:id="rId3"/>
    <sheet name="ACC Y DIAS PERD" sheetId="29" r:id="rId4"/>
    <sheet name="SUBSIDIOS" sheetId="9" r:id="rId5"/>
    <sheet name="N°PENS AT" sheetId="30" r:id="rId6"/>
    <sheet name="MONTO PENS-AT" sheetId="10" r:id="rId7"/>
    <sheet name="INDEMNIZ" sheetId="11" r:id="rId8"/>
    <sheet name="EMP-TRA-PEN-CCAF" sheetId="12" r:id="rId9"/>
    <sheet name="TASAS-INTERES" sheetId="13" r:id="rId10"/>
    <sheet name="CRE-SOC e HIP" sheetId="14" r:id="rId11"/>
    <sheet name="COT-SIL-CCAF" sheetId="15" r:id="rId12"/>
    <sheet name="SIL-CUR-CCAF" sheetId="25" r:id="rId13"/>
    <sheet name="INI-MAT" sheetId="16" r:id="rId14"/>
    <sheet name="DIAS-MAT" sheetId="17" r:id="rId15"/>
    <sheet name="GASTO-MAT" sheetId="18" r:id="rId16"/>
    <sheet name="NºAFAM" sheetId="19" r:id="rId17"/>
    <sheet name="GASTO-AFAM" sheetId="20" r:id="rId18"/>
    <sheet name="SUF" sheetId="22" r:id="rId19"/>
    <sheet name="SUF DISC" sheetId="31" r:id="rId20"/>
    <sheet name="CESANTIA" sheetId="23" r:id="rId21"/>
    <sheet name="Hoja1" sheetId="32" r:id="rId22"/>
  </sheets>
  <externalReferences>
    <externalReference r:id="rId23"/>
  </externalReferences>
  <definedNames>
    <definedName name="AÑO_2008">'N°PENS AT'!$A$24</definedName>
    <definedName name="_xlnm.Print_Area" localSheetId="3">'ACC Y DIAS PERD'!$B$2:$O$37</definedName>
    <definedName name="_xlnm.Print_Area" localSheetId="20">CESANTIA!$B$2:$O$35</definedName>
    <definedName name="_xlnm.Print_Area" localSheetId="11">'COT-SIL-CCAF'!$B$2:$O$11</definedName>
    <definedName name="_xlnm.Print_Area" localSheetId="10">'CRE-SOC e HIP'!$B$2:$O$25</definedName>
    <definedName name="_xlnm.Print_Area" localSheetId="14">'DIAS-MAT'!$B$2:$O$31</definedName>
    <definedName name="_xlnm.Print_Area" localSheetId="8">'EMP-TRA-PEN-CCAF'!$B$2:$O$44</definedName>
    <definedName name="_xlnm.Print_Area" localSheetId="1">'EMP-TRA-REM'!$B$2:$O$45</definedName>
    <definedName name="_xlnm.Print_Area" localSheetId="17">'GASTO-AFAM'!$B$98:$O$129</definedName>
    <definedName name="_xlnm.Print_Area" localSheetId="15">'GASTO-MAT'!$B$2:$O$31</definedName>
    <definedName name="_xlnm.Print_Area" localSheetId="7">INDEMNIZ!$B$2:$O$53</definedName>
    <definedName name="_xlnm.Print_Area" localSheetId="0">INDICE!$C$3:$D$59</definedName>
    <definedName name="_xlnm.Print_Area" localSheetId="13">'INI-MAT'!$B$2:$O$31</definedName>
    <definedName name="_xlnm.Print_Area" localSheetId="6">'MONTO PENS-AT'!$B$2:$Q$63</definedName>
    <definedName name="_xlnm.Print_Area" localSheetId="5">'N°PENS AT'!$A$1:$N$60</definedName>
    <definedName name="_xlnm.Print_Area" localSheetId="16">NºAFAM!$B$102:$M$134</definedName>
    <definedName name="_xlnm.Print_Area" localSheetId="12">'SIL-CUR-CCAF'!$B$2:$O$38</definedName>
    <definedName name="_xlnm.Print_Area" localSheetId="4">SUBSIDIOS!$B$2:$X$93</definedName>
    <definedName name="_xlnm.Print_Area" localSheetId="18">SUF!$B$2:$O$36</definedName>
    <definedName name="_xlnm.Print_Area" localSheetId="19">'SUF DISC'!$C$2:$N$41</definedName>
    <definedName name="_xlnm.Print_Area" localSheetId="9">'TASAS-INTERES'!$B$2:$N$32</definedName>
    <definedName name="_xlnm.Print_Area" localSheetId="2">'TRAB PROT Y EMP '!$B$2:$O$26</definedName>
    <definedName name="Enero">'N°PENS AT'!$B$4</definedName>
    <definedName name="GASTO_EN_ASIGNACIONES_FAMILIARES__PAGADAS__AÑO_2005">'GASTO-AFAM'!$B$2</definedName>
    <definedName name="GASTO_EN_SUBSIDIOS_MATERNALES_PAGADOS_POR_EL_F.U.P.F._AÑO_2005">'GASTO-MAT'!$B$2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INDEMNIZ!$B$28</definedName>
    <definedName name="MONTO_DE_LOS_CREDITOS_SOCIALES_OTORGADOS_POR_EL_SISTEMA_C.C.A.F.">'CRE-SOC e HIP'!$B$15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'SUF DISC'!$A$22</definedName>
    <definedName name="MONTO_PAGADO_EN_SUBSIDIOS_DE_CESANTIA_PAGADOS_POR_EL_F.U.P.F.">CESANTIA!$B$20</definedName>
    <definedName name="MONTO_PAGADO_EN_SUBSIDIOS_DE_ORIGEN_COMUN__POR_LAS_C.C.A.F.">'SIL-CUR-CCAF'!$B$27</definedName>
    <definedName name="MONTO_PASIS_POR_REGIONES">#REF!</definedName>
    <definedName name="MONTO_TOTAL_DE_SUBSIDIOS_PAGADOS_POR_ACCIDENTES_DEL_TRABAJO">SUBSIDIOS!$B$64</definedName>
    <definedName name="MONTOPASISREGIONES">#REF!</definedName>
    <definedName name="MONTOS_EN_CREDITOS_HIPOTECARIOS_OTORGADOS_POR_EL_SISTEMA_C.C.A.F.">'CRE-SOC e HIP'!$B$40:$E$40</definedName>
    <definedName name="MONTOS_TOTALES_DE__PENSIONES_VIGENTES_DE_LA_LEY_N_16.744_SEGÚN_TIPO_DE_PENSION">'MONTO PENS-AT'!$B$26</definedName>
    <definedName name="MONTOS_TOTALES_DE_PENSIONES_DE_LA_LEY_N_16.744">'MONTO PENS-AT'!$B$2</definedName>
    <definedName name="N__DE_SUBSIDIOS_INICIADOS_SISTEMA_DE_SUBSIDIOS_MATERNALES_AÑO_2005">'INI-MAT'!$B$2</definedName>
    <definedName name="NUMERO__DE_ASIGNACIONES_FAMILIARES__PAGADAS_SEGÚN_INSTITUCIONES">NºAFAM!$B$2</definedName>
    <definedName name="NUMERO__DE_EMPRESAS_ADHERENTES">'TRAB PROT Y EMP '!$B$15</definedName>
    <definedName name="NUMERO__DE_PENSIONES_ASISTENCIALES_EMITIDAS_SEGÚN_REGIONES">#REF!</definedName>
    <definedName name="NUMERO__DE_TRABAJADORES_PROTEGIDOS">'TRAB PROT Y EMP '!$B$2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'ACC Y DIAS PERD'!$B$2</definedName>
    <definedName name="NÚMERO_DE_BONOS_DE_RECONOCIMIENTO_PAGADOS_SEGUN_MES_Y__EX_CAJAS_DE_PREVISION">#REF!</definedName>
    <definedName name="NUMERO_DE_CAUSANTES_DE_SUBSIDIO_FAMILIAR__SEGÚN_REGIONES">SUF!$B$17</definedName>
    <definedName name="NÚMERO_DE_COTIZANTES_PARA_PENSIONES_SEGÚN_EX_CAJAS_DE_PREVISIÓN">#REF!</definedName>
    <definedName name="NUMERO_DE_CREDITOS_HIPOTECARIOS_OTORGADOS_POR_EL_SISTEMA_CCAF">'CRE-SOC e HIP'!$B$28</definedName>
    <definedName name="NUMERO_DE_CREDITOS_SOCIALES_OTORGADOS_POR_EL_SISTEMA_C.C.A.F.">'CRE-SOC e HIP'!$B$2</definedName>
    <definedName name="NÚMERO_DE_DÍAS_DE_SUBSIDIOS_PAGADOS_POR_ACCIDENTES_DEL_TRABAJO">SUBSIDIOS!$B$33</definedName>
    <definedName name="NUMERO_DE_DIAS_PAGADOS_EN_SUBSIDIOS_DE_ORIGEN_COMUN__POR_LAS_C.C.A.F.">'SIL-CUR-CCAF'!$B$15</definedName>
    <definedName name="NUMERO_DE_DIAS_PAGADOS_POR_EL_SISTEMA_MATERNAL_AÑO_2005">'DIAS-MAT'!$B$2</definedName>
    <definedName name="NUMERO_DE_DIAS_PERDIDOS__POR_ACCIDENTES_DEL_TRABAJO_Y_DE_TRAYECTO__SEGÚN_TIPO_DE_ACCIDENTE_Y_MUTUAL">'ACC Y DIAS PERD'!$B$21</definedName>
    <definedName name="NUMERO_DE_EMPRESAS_AFILIADAS_A__C.C.A.F.">'EMP-TRA-PEN-CCAF'!$B$2</definedName>
    <definedName name="NÚMERO_DE_ENTIDADES_EMPLEADORAS_COTIZANTES">'EMP-TRA-REM'!$B$2</definedName>
    <definedName name="NÚMERO_DE_INDEMNIZACIONES_POR_ACCIDENTES_DEL_TRABAJO">INDEMNIZ!$B$2</definedName>
    <definedName name="NUMERO_DE_NUEVOS_CUPOS_OTORGADOS_DE_PASIS">#REF!</definedName>
    <definedName name="NUMERO_DE_NUEVOS_CUPOS_OTORGADOS_DE_PASIS_POR_REGIONES">#REF!</definedName>
    <definedName name="NUMERO_DE_PENSIONADOS_AFILIADOS_A_C.C.A.F.">'EMP-TRA-PEN-CCAF'!$B$24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'MONTO PENS-AT'!#REF!</definedName>
    <definedName name="NUMERO_DE_PENSIONES_VIGENTES_DE_LA_LEY_N_16.744_SEGÚN_TIPO_DE_PENSION">'N°PENS AT'!$A$22</definedName>
    <definedName name="NUMERO_DE_SUBSIDIOS_DE_CESANTIA_PAGADOS_POR_F.U.P.F.">CESANTIA!$B$2</definedName>
    <definedName name="NUMERO_DE_SUBSIDIOS_FAMILIARES__SEGÚN_TIPO_DE_SUBSIDIO_Y_REGIONES">SUF!$B$38</definedName>
    <definedName name="NUMERO_DE_SUBSIDIOS_INICIADOS_DE_ORIGEN_COMUN_PAGADOS_POR_LAS_C.C.A.F.">'SIL-CUR-CCAF'!$B$2</definedName>
    <definedName name="NÚMERO_DE_SUBSIDIOS_INICIADOS_POR_ACCIDENTES_DEL_TRABAJO">SUBSIDIOS!$B$2</definedName>
    <definedName name="NUMERO_DE_SUBSIDIOS_POR_DISCAPACIDAD_MENTAL__SEGÚN_REGIONES">'SUF DISC'!$A$2</definedName>
    <definedName name="NUMERO_DE_TRABAJADORES_AFILIADOS__A__C.C.A.F.">'EMP-TRA-PEN-CCAF'!$B$13</definedName>
    <definedName name="NUMERO_DE_TRABAJADORES_COTIZANTES_AL_REGIMEN_SIL__POR_C.C.A.F.">'COT-SIL-CCAF'!$B$2</definedName>
    <definedName name="NÚMERO_DE_TRABAJADORES_POR_LOS_QUE_SE_COTIZÓ">'EMP-TRA-REM'!$B$17</definedName>
    <definedName name="NUMERO_TOTAL_DE_AFILIADOS_A_C.C.A.F.">'EMP-TRA-PEN-CCAF'!$B$35</definedName>
    <definedName name="NUMERO_Y_MONTO_DE_PENSIONES_DE_LEYES_ESPECIALES_EMITIDAS">#REF!</definedName>
    <definedName name="REMUNERACIÓN_IMPONIBLE_DE_LOS_TRABAJADORES_POR_LOS_QUE_SE_COTIZÓ_A">'EMP-TRA-REM'!$B$33</definedName>
    <definedName name="REMUNERACIONES_IMPONIBLES_PARA_PENSIONES__SEGUN_EX_CAJAS_DE_PREVISION">#REF!</definedName>
    <definedName name="SUBSIDIOS_FAMILIARES_EMITIDOS___BENEFICIARIOS__MONTO_Y_CAUSANTES_POR_TIPO">SUF!$B$2</definedName>
    <definedName name="TASAS_DE_INTERES_MENSUAL_PARA_OPERACIONES_NO_REAJUSTABLES_EN_MONEDA_NACIONAL">'TASAS-INTERES'!A1</definedName>
    <definedName name="Volver_al_Indice">'N°PENS AT'!$B1048575</definedName>
  </definedNames>
  <calcPr calcId="124519"/>
</workbook>
</file>

<file path=xl/calcChain.xml><?xml version="1.0" encoding="utf-8"?>
<calcChain xmlns="http://schemas.openxmlformats.org/spreadsheetml/2006/main">
  <c r="O53" i="19"/>
  <c r="O55"/>
  <c r="O85"/>
  <c r="O106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05"/>
  <c r="O104"/>
  <c r="O103"/>
  <c r="O102"/>
  <c r="O82"/>
  <c r="O17"/>
  <c r="O112"/>
  <c r="H29" i="29"/>
  <c r="I29"/>
  <c r="J29"/>
  <c r="K29"/>
  <c r="L29"/>
  <c r="M29"/>
  <c r="N29"/>
  <c r="N33"/>
  <c r="N26"/>
  <c r="N27"/>
  <c r="N28"/>
  <c r="N14"/>
  <c r="N7"/>
  <c r="N8"/>
  <c r="N9"/>
  <c r="N10"/>
  <c r="Q24" i="11"/>
  <c r="H30" i="10"/>
  <c r="G51" i="30"/>
  <c r="X57" i="9"/>
  <c r="X88"/>
  <c r="Q23" i="11"/>
  <c r="Q18"/>
  <c r="Q17"/>
  <c r="Q16"/>
  <c r="Q14"/>
  <c r="Q13"/>
  <c r="Q12"/>
  <c r="Q10"/>
  <c r="Q8"/>
  <c r="Q50"/>
  <c r="Q45"/>
  <c r="Q44"/>
  <c r="Q43"/>
  <c r="Q41"/>
  <c r="Q40"/>
  <c r="Q39"/>
  <c r="Q37"/>
  <c r="Q35"/>
  <c r="Q61" i="10"/>
  <c r="Q60"/>
  <c r="Q59"/>
  <c r="Q56"/>
  <c r="Q54"/>
  <c r="Q53"/>
  <c r="Q52"/>
  <c r="Q51"/>
  <c r="Q50"/>
  <c r="Q48"/>
  <c r="Q47"/>
  <c r="Q46"/>
  <c r="Q45"/>
  <c r="Q44"/>
  <c r="Q42"/>
  <c r="Q41"/>
  <c r="Q40"/>
  <c r="Q39"/>
  <c r="Q38"/>
  <c r="Q19"/>
  <c r="Q15"/>
  <c r="Q14"/>
  <c r="Q12"/>
  <c r="Q11"/>
  <c r="Q9"/>
  <c r="Q8"/>
  <c r="H55"/>
  <c r="O132" i="19" l="1"/>
  <c r="N25" i="29"/>
  <c r="N6"/>
  <c r="Q51" i="11"/>
  <c r="Q20" i="10"/>
  <c r="X26" i="9"/>
  <c r="M33" i="29" l="1"/>
  <c r="M26"/>
  <c r="M27"/>
  <c r="M28"/>
  <c r="J28"/>
  <c r="K28"/>
  <c r="L28"/>
  <c r="O28" s="1"/>
  <c r="J33"/>
  <c r="K33"/>
  <c r="L33"/>
  <c r="K26"/>
  <c r="K25" s="1"/>
  <c r="L26"/>
  <c r="L25" s="1"/>
  <c r="K27"/>
  <c r="L27"/>
  <c r="O36"/>
  <c r="O35"/>
  <c r="O34"/>
  <c r="O33"/>
  <c r="O32"/>
  <c r="O31"/>
  <c r="O30"/>
  <c r="O29"/>
  <c r="O27"/>
  <c r="O26"/>
  <c r="O17"/>
  <c r="O7"/>
  <c r="O8"/>
  <c r="O9"/>
  <c r="O10"/>
  <c r="O11"/>
  <c r="O12"/>
  <c r="O13"/>
  <c r="O14"/>
  <c r="O15"/>
  <c r="O16"/>
  <c r="O6"/>
  <c r="M14"/>
  <c r="M7"/>
  <c r="M8"/>
  <c r="M9"/>
  <c r="M10"/>
  <c r="I6"/>
  <c r="J6"/>
  <c r="K6"/>
  <c r="L6"/>
  <c r="I10"/>
  <c r="J10"/>
  <c r="K10"/>
  <c r="L10"/>
  <c r="I14"/>
  <c r="J14"/>
  <c r="K14"/>
  <c r="L14"/>
  <c r="K7"/>
  <c r="L7"/>
  <c r="K8"/>
  <c r="L8"/>
  <c r="K9"/>
  <c r="L9"/>
  <c r="K20" i="28"/>
  <c r="L20"/>
  <c r="O24"/>
  <c r="O23"/>
  <c r="O22"/>
  <c r="O21"/>
  <c r="O9"/>
  <c r="O10"/>
  <c r="O11"/>
  <c r="O8"/>
  <c r="K7"/>
  <c r="L7"/>
  <c r="O42" i="8"/>
  <c r="O39"/>
  <c r="O40"/>
  <c r="O38"/>
  <c r="O11"/>
  <c r="O79" i="20"/>
  <c r="O8"/>
  <c r="N10" i="25"/>
  <c r="N9"/>
  <c r="N7"/>
  <c r="O7" i="28" l="1"/>
  <c r="M25" i="29"/>
  <c r="M6"/>
  <c r="O20" i="28"/>
  <c r="I26" i="29"/>
  <c r="J26"/>
  <c r="H25"/>
  <c r="I25"/>
  <c r="J25"/>
  <c r="G33"/>
  <c r="H33"/>
  <c r="I33"/>
  <c r="I7"/>
  <c r="J7"/>
  <c r="J20" i="28"/>
  <c r="J7"/>
  <c r="H10" i="29" l="1"/>
  <c r="H14"/>
  <c r="I8"/>
  <c r="J8"/>
  <c r="I9"/>
  <c r="J9"/>
  <c r="H20" i="28"/>
  <c r="I20"/>
  <c r="I7"/>
  <c r="C50" i="20"/>
  <c r="D50"/>
  <c r="E50"/>
  <c r="F50"/>
  <c r="G50"/>
  <c r="H50"/>
  <c r="I50"/>
  <c r="J50"/>
  <c r="K50"/>
  <c r="L50"/>
  <c r="M50"/>
  <c r="M74" i="9"/>
  <c r="H26" i="29"/>
  <c r="H7"/>
  <c r="H7" i="28"/>
  <c r="G26" i="30" l="1"/>
  <c r="M86" i="9"/>
  <c r="M55"/>
  <c r="O21"/>
  <c r="K24"/>
  <c r="M24"/>
  <c r="G29" i="29"/>
  <c r="G26"/>
  <c r="G14"/>
  <c r="G10"/>
  <c r="G7"/>
  <c r="G20" i="28"/>
  <c r="G7"/>
  <c r="J15" i="22"/>
  <c r="J14"/>
  <c r="J12"/>
  <c r="J11"/>
  <c r="J10"/>
  <c r="J9"/>
  <c r="J8"/>
  <c r="J7"/>
  <c r="J13" s="1"/>
  <c r="K86" i="9"/>
  <c r="K55"/>
  <c r="F33" i="29"/>
  <c r="F29"/>
  <c r="F26"/>
  <c r="F10"/>
  <c r="F14"/>
  <c r="F7"/>
  <c r="F20" i="28"/>
  <c r="F7"/>
  <c r="M10" i="8"/>
  <c r="H6" i="15" l="1"/>
  <c r="F28" i="29"/>
  <c r="F27"/>
  <c r="F25" s="1"/>
  <c r="L27" i="30"/>
  <c r="M27"/>
  <c r="L28"/>
  <c r="M28"/>
  <c r="L29"/>
  <c r="M29"/>
  <c r="L30"/>
  <c r="M30"/>
  <c r="L31"/>
  <c r="M31"/>
  <c r="L32"/>
  <c r="M32"/>
  <c r="K32"/>
  <c r="C32"/>
  <c r="D32"/>
  <c r="E32"/>
  <c r="F32"/>
  <c r="G32"/>
  <c r="H32"/>
  <c r="I32"/>
  <c r="J32"/>
  <c r="B32"/>
  <c r="K31"/>
  <c r="J31"/>
  <c r="I31"/>
  <c r="H31"/>
  <c r="G31"/>
  <c r="F31"/>
  <c r="N31" s="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N28" s="1"/>
  <c r="E28"/>
  <c r="D28"/>
  <c r="C28"/>
  <c r="B28"/>
  <c r="K27"/>
  <c r="J27"/>
  <c r="I27"/>
  <c r="H27"/>
  <c r="G27"/>
  <c r="F27"/>
  <c r="E27"/>
  <c r="D27"/>
  <c r="C27"/>
  <c r="B27"/>
  <c r="G36" i="10"/>
  <c r="H36"/>
  <c r="I36"/>
  <c r="J36"/>
  <c r="K36"/>
  <c r="L36"/>
  <c r="M36"/>
  <c r="N36"/>
  <c r="C30"/>
  <c r="D36"/>
  <c r="E36"/>
  <c r="F36"/>
  <c r="C36"/>
  <c r="N31"/>
  <c r="N32"/>
  <c r="N33"/>
  <c r="N34"/>
  <c r="N35"/>
  <c r="G31"/>
  <c r="H31"/>
  <c r="I31"/>
  <c r="J31"/>
  <c r="K31"/>
  <c r="L31"/>
  <c r="M31"/>
  <c r="G32"/>
  <c r="H32"/>
  <c r="I32"/>
  <c r="J32"/>
  <c r="K32"/>
  <c r="L32"/>
  <c r="M32"/>
  <c r="G33"/>
  <c r="H33"/>
  <c r="I33"/>
  <c r="J33"/>
  <c r="K33"/>
  <c r="L33"/>
  <c r="M33"/>
  <c r="G34"/>
  <c r="H34"/>
  <c r="I34"/>
  <c r="J34"/>
  <c r="K34"/>
  <c r="L34"/>
  <c r="M34"/>
  <c r="G35"/>
  <c r="H35"/>
  <c r="I35"/>
  <c r="J35"/>
  <c r="K35"/>
  <c r="L35"/>
  <c r="M35"/>
  <c r="D31"/>
  <c r="E31"/>
  <c r="F31"/>
  <c r="D32"/>
  <c r="E32"/>
  <c r="F32"/>
  <c r="D33"/>
  <c r="E33"/>
  <c r="F33"/>
  <c r="D34"/>
  <c r="E34"/>
  <c r="F34"/>
  <c r="D35"/>
  <c r="E35"/>
  <c r="F35"/>
  <c r="C32"/>
  <c r="C33"/>
  <c r="C34"/>
  <c r="C35"/>
  <c r="C31"/>
  <c r="O38"/>
  <c r="O39"/>
  <c r="O40"/>
  <c r="O41"/>
  <c r="O42"/>
  <c r="O44"/>
  <c r="O45"/>
  <c r="O46"/>
  <c r="O47"/>
  <c r="O48"/>
  <c r="O50"/>
  <c r="O51"/>
  <c r="O52"/>
  <c r="O53"/>
  <c r="O54"/>
  <c r="O56"/>
  <c r="O57"/>
  <c r="O58"/>
  <c r="O59"/>
  <c r="O60"/>
  <c r="O61"/>
  <c r="O36" s="1"/>
  <c r="N57" i="30"/>
  <c r="N56"/>
  <c r="N55"/>
  <c r="N52"/>
  <c r="N50"/>
  <c r="N49"/>
  <c r="N48"/>
  <c r="N47"/>
  <c r="N46"/>
  <c r="N44"/>
  <c r="N43"/>
  <c r="N42"/>
  <c r="N41"/>
  <c r="N40"/>
  <c r="N38"/>
  <c r="N37"/>
  <c r="N36"/>
  <c r="N35"/>
  <c r="N34"/>
  <c r="C9" i="19"/>
  <c r="D9"/>
  <c r="N50" i="20"/>
  <c r="O49"/>
  <c r="C7" i="10"/>
  <c r="D7"/>
  <c r="E7"/>
  <c r="F7"/>
  <c r="G7"/>
  <c r="H7"/>
  <c r="I7"/>
  <c r="J7"/>
  <c r="K7"/>
  <c r="L7"/>
  <c r="M7"/>
  <c r="N7"/>
  <c r="O8"/>
  <c r="O9"/>
  <c r="C10"/>
  <c r="D10"/>
  <c r="E10"/>
  <c r="F10"/>
  <c r="G10"/>
  <c r="H10"/>
  <c r="I10"/>
  <c r="J10"/>
  <c r="K10"/>
  <c r="L10"/>
  <c r="M10"/>
  <c r="N10"/>
  <c r="O11"/>
  <c r="O12"/>
  <c r="C13"/>
  <c r="D13"/>
  <c r="E13"/>
  <c r="F13"/>
  <c r="G13"/>
  <c r="H13"/>
  <c r="I13"/>
  <c r="J13"/>
  <c r="K13"/>
  <c r="L13"/>
  <c r="M13"/>
  <c r="N13"/>
  <c r="O14"/>
  <c r="O15"/>
  <c r="C17"/>
  <c r="D17"/>
  <c r="E17"/>
  <c r="F17"/>
  <c r="G17"/>
  <c r="H17"/>
  <c r="I17"/>
  <c r="J17"/>
  <c r="K17"/>
  <c r="L17"/>
  <c r="M17"/>
  <c r="N17"/>
  <c r="O17"/>
  <c r="C18"/>
  <c r="D18"/>
  <c r="E18"/>
  <c r="F18"/>
  <c r="G18"/>
  <c r="H18"/>
  <c r="I18"/>
  <c r="J18"/>
  <c r="K18"/>
  <c r="L18"/>
  <c r="M18"/>
  <c r="N18"/>
  <c r="O18"/>
  <c r="O19"/>
  <c r="C37"/>
  <c r="D37"/>
  <c r="E37"/>
  <c r="F37"/>
  <c r="G37"/>
  <c r="H37"/>
  <c r="I37"/>
  <c r="J37"/>
  <c r="K37"/>
  <c r="L37"/>
  <c r="M37"/>
  <c r="N37"/>
  <c r="C43"/>
  <c r="D43"/>
  <c r="E43"/>
  <c r="F43"/>
  <c r="G43"/>
  <c r="H43"/>
  <c r="I43"/>
  <c r="J43"/>
  <c r="K43"/>
  <c r="L43"/>
  <c r="M43"/>
  <c r="N43"/>
  <c r="C49"/>
  <c r="D49"/>
  <c r="E49"/>
  <c r="F49"/>
  <c r="G49"/>
  <c r="H49"/>
  <c r="I49"/>
  <c r="J49"/>
  <c r="K49"/>
  <c r="L49"/>
  <c r="M49"/>
  <c r="N49"/>
  <c r="C55"/>
  <c r="D55"/>
  <c r="E55"/>
  <c r="F55"/>
  <c r="G55"/>
  <c r="I55"/>
  <c r="J55"/>
  <c r="K55"/>
  <c r="L55"/>
  <c r="M55"/>
  <c r="N55"/>
  <c r="E25" i="14"/>
  <c r="C13" i="23"/>
  <c r="C7" i="29"/>
  <c r="D7"/>
  <c r="E7"/>
  <c r="C8"/>
  <c r="D8"/>
  <c r="E8"/>
  <c r="F8"/>
  <c r="F6" s="1"/>
  <c r="G8"/>
  <c r="G6" s="1"/>
  <c r="H8"/>
  <c r="C9"/>
  <c r="D9"/>
  <c r="E9"/>
  <c r="F9"/>
  <c r="G9"/>
  <c r="H9"/>
  <c r="C10"/>
  <c r="D10"/>
  <c r="E10"/>
  <c r="C14"/>
  <c r="D14"/>
  <c r="E14"/>
  <c r="C26"/>
  <c r="D26"/>
  <c r="E26"/>
  <c r="C27"/>
  <c r="D27"/>
  <c r="E27"/>
  <c r="G27"/>
  <c r="G25" s="1"/>
  <c r="H27"/>
  <c r="I27"/>
  <c r="J27"/>
  <c r="C28"/>
  <c r="D28"/>
  <c r="E28"/>
  <c r="G28"/>
  <c r="H28"/>
  <c r="I28"/>
  <c r="C29"/>
  <c r="D29"/>
  <c r="E29"/>
  <c r="C33"/>
  <c r="D33"/>
  <c r="E33"/>
  <c r="O7" i="23"/>
  <c r="O8"/>
  <c r="O9"/>
  <c r="O10"/>
  <c r="O11"/>
  <c r="D13"/>
  <c r="D17"/>
  <c r="E13"/>
  <c r="F13"/>
  <c r="G13"/>
  <c r="H13"/>
  <c r="I13"/>
  <c r="J13"/>
  <c r="K13"/>
  <c r="L13"/>
  <c r="M13"/>
  <c r="N13"/>
  <c r="O15"/>
  <c r="C17"/>
  <c r="E17"/>
  <c r="F17"/>
  <c r="G17"/>
  <c r="H17"/>
  <c r="I17"/>
  <c r="J17"/>
  <c r="K17"/>
  <c r="L17"/>
  <c r="M17"/>
  <c r="N17"/>
  <c r="O25"/>
  <c r="O26"/>
  <c r="O27"/>
  <c r="O28"/>
  <c r="O29"/>
  <c r="C31"/>
  <c r="D31"/>
  <c r="D35"/>
  <c r="E31"/>
  <c r="F31"/>
  <c r="G31"/>
  <c r="H31"/>
  <c r="I31"/>
  <c r="J31"/>
  <c r="K31"/>
  <c r="L31"/>
  <c r="M31"/>
  <c r="N31"/>
  <c r="O33"/>
  <c r="C35"/>
  <c r="E35"/>
  <c r="F35"/>
  <c r="G35"/>
  <c r="H35"/>
  <c r="I35"/>
  <c r="J35"/>
  <c r="K35"/>
  <c r="L35"/>
  <c r="M35"/>
  <c r="N35"/>
  <c r="C6" i="15"/>
  <c r="D6"/>
  <c r="E6"/>
  <c r="F6"/>
  <c r="G6"/>
  <c r="I6"/>
  <c r="J6"/>
  <c r="K6"/>
  <c r="L6"/>
  <c r="M6"/>
  <c r="N6"/>
  <c r="O7"/>
  <c r="O8"/>
  <c r="O9"/>
  <c r="O10"/>
  <c r="O6" s="1"/>
  <c r="O11"/>
  <c r="O7" i="14"/>
  <c r="O8"/>
  <c r="O9"/>
  <c r="O10"/>
  <c r="O11"/>
  <c r="C12"/>
  <c r="D12"/>
  <c r="E12"/>
  <c r="F12"/>
  <c r="G12"/>
  <c r="H12"/>
  <c r="I12"/>
  <c r="J12"/>
  <c r="K12"/>
  <c r="L12"/>
  <c r="M12"/>
  <c r="N12"/>
  <c r="O20"/>
  <c r="O21"/>
  <c r="O22"/>
  <c r="O23"/>
  <c r="O24"/>
  <c r="C25"/>
  <c r="D25"/>
  <c r="F25"/>
  <c r="G25"/>
  <c r="H25"/>
  <c r="I25"/>
  <c r="J25"/>
  <c r="K25"/>
  <c r="L25"/>
  <c r="M25"/>
  <c r="N25"/>
  <c r="O32"/>
  <c r="O33"/>
  <c r="O34"/>
  <c r="O35"/>
  <c r="O36"/>
  <c r="C37"/>
  <c r="D37"/>
  <c r="E37"/>
  <c r="F37"/>
  <c r="G37"/>
  <c r="H37"/>
  <c r="I37"/>
  <c r="J37"/>
  <c r="K37"/>
  <c r="L37"/>
  <c r="M37"/>
  <c r="N37"/>
  <c r="O45"/>
  <c r="O46"/>
  <c r="O47"/>
  <c r="O48"/>
  <c r="O49"/>
  <c r="C50"/>
  <c r="D50"/>
  <c r="E50"/>
  <c r="F50"/>
  <c r="G50"/>
  <c r="H50"/>
  <c r="I50"/>
  <c r="J50"/>
  <c r="K50"/>
  <c r="L50"/>
  <c r="M50"/>
  <c r="N50"/>
  <c r="O7" i="17"/>
  <c r="O8"/>
  <c r="O9"/>
  <c r="C10"/>
  <c r="D10"/>
  <c r="E10"/>
  <c r="F10"/>
  <c r="G10"/>
  <c r="H10"/>
  <c r="I10"/>
  <c r="J10"/>
  <c r="K10"/>
  <c r="L10"/>
  <c r="M10"/>
  <c r="N10"/>
  <c r="O12"/>
  <c r="O13"/>
  <c r="O14"/>
  <c r="C15"/>
  <c r="D15"/>
  <c r="E15"/>
  <c r="F15"/>
  <c r="G15"/>
  <c r="H15"/>
  <c r="I15"/>
  <c r="J15"/>
  <c r="K15"/>
  <c r="L15"/>
  <c r="M15"/>
  <c r="N15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I28" s="1"/>
  <c r="J18"/>
  <c r="K18"/>
  <c r="L18"/>
  <c r="M18"/>
  <c r="M28" s="1"/>
  <c r="N18"/>
  <c r="O18"/>
  <c r="C19"/>
  <c r="D19"/>
  <c r="E19"/>
  <c r="E20" s="1"/>
  <c r="F19"/>
  <c r="G19"/>
  <c r="H19"/>
  <c r="H29" s="1"/>
  <c r="I19"/>
  <c r="J19"/>
  <c r="K19"/>
  <c r="L19"/>
  <c r="M19"/>
  <c r="M20" s="1"/>
  <c r="N19"/>
  <c r="I20"/>
  <c r="O22"/>
  <c r="O23"/>
  <c r="O24"/>
  <c r="C25"/>
  <c r="D25"/>
  <c r="E25"/>
  <c r="F25"/>
  <c r="G25"/>
  <c r="H25"/>
  <c r="I25"/>
  <c r="J25"/>
  <c r="K25"/>
  <c r="L25"/>
  <c r="M25"/>
  <c r="N25"/>
  <c r="C27"/>
  <c r="D27"/>
  <c r="E27"/>
  <c r="F27"/>
  <c r="G27"/>
  <c r="H27"/>
  <c r="I27"/>
  <c r="K27"/>
  <c r="L27"/>
  <c r="M27"/>
  <c r="N27"/>
  <c r="C28"/>
  <c r="D28"/>
  <c r="E28"/>
  <c r="F28"/>
  <c r="G28"/>
  <c r="H28"/>
  <c r="J28"/>
  <c r="K28"/>
  <c r="L28"/>
  <c r="N28"/>
  <c r="C29"/>
  <c r="D29"/>
  <c r="E29"/>
  <c r="F29"/>
  <c r="G29"/>
  <c r="I29"/>
  <c r="J29"/>
  <c r="K29"/>
  <c r="L29"/>
  <c r="M29"/>
  <c r="N29"/>
  <c r="O6" i="12"/>
  <c r="O7"/>
  <c r="O8"/>
  <c r="O9"/>
  <c r="O10"/>
  <c r="C11"/>
  <c r="D11"/>
  <c r="E11"/>
  <c r="F11"/>
  <c r="G11"/>
  <c r="H11"/>
  <c r="I11"/>
  <c r="J11"/>
  <c r="K11"/>
  <c r="L11"/>
  <c r="M11"/>
  <c r="N11"/>
  <c r="O17"/>
  <c r="O18"/>
  <c r="O19"/>
  <c r="O20"/>
  <c r="O21"/>
  <c r="C22"/>
  <c r="D22"/>
  <c r="E22"/>
  <c r="F22"/>
  <c r="G22"/>
  <c r="H22"/>
  <c r="I22"/>
  <c r="J22"/>
  <c r="K22"/>
  <c r="L22"/>
  <c r="M22"/>
  <c r="N22"/>
  <c r="O28"/>
  <c r="O29"/>
  <c r="O30"/>
  <c r="O31"/>
  <c r="O32"/>
  <c r="C33"/>
  <c r="D33"/>
  <c r="E33"/>
  <c r="F33"/>
  <c r="G33"/>
  <c r="H33"/>
  <c r="I33"/>
  <c r="J33"/>
  <c r="K33"/>
  <c r="L33"/>
  <c r="M33"/>
  <c r="N33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O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E44"/>
  <c r="F43"/>
  <c r="G43"/>
  <c r="H43"/>
  <c r="I43"/>
  <c r="J43"/>
  <c r="K43"/>
  <c r="L43"/>
  <c r="M43"/>
  <c r="N43"/>
  <c r="O7" i="8"/>
  <c r="O8"/>
  <c r="O9"/>
  <c r="C10"/>
  <c r="D10"/>
  <c r="E10"/>
  <c r="F10"/>
  <c r="G10"/>
  <c r="H10"/>
  <c r="I10"/>
  <c r="J10"/>
  <c r="K10"/>
  <c r="L10"/>
  <c r="N10"/>
  <c r="N12" s="1"/>
  <c r="C12"/>
  <c r="D12"/>
  <c r="E12"/>
  <c r="F12"/>
  <c r="G12"/>
  <c r="H12"/>
  <c r="I12"/>
  <c r="J12"/>
  <c r="K12"/>
  <c r="L12"/>
  <c r="M12"/>
  <c r="O22"/>
  <c r="O23"/>
  <c r="O24"/>
  <c r="C25"/>
  <c r="C27"/>
  <c r="D25"/>
  <c r="D27" s="1"/>
  <c r="E25"/>
  <c r="E27" s="1"/>
  <c r="F25"/>
  <c r="G25"/>
  <c r="G27" s="1"/>
  <c r="H25"/>
  <c r="I25"/>
  <c r="I27" s="1"/>
  <c r="J25"/>
  <c r="J27" s="1"/>
  <c r="K25"/>
  <c r="K27" s="1"/>
  <c r="L25"/>
  <c r="M25"/>
  <c r="M27" s="1"/>
  <c r="N25"/>
  <c r="N27" s="1"/>
  <c r="O26"/>
  <c r="F27"/>
  <c r="H27"/>
  <c r="L27"/>
  <c r="C41"/>
  <c r="C43"/>
  <c r="D41"/>
  <c r="E41"/>
  <c r="F41"/>
  <c r="G41"/>
  <c r="H41"/>
  <c r="I41"/>
  <c r="J41"/>
  <c r="K41"/>
  <c r="L41"/>
  <c r="M41"/>
  <c r="N41"/>
  <c r="N43" s="1"/>
  <c r="D43"/>
  <c r="E43"/>
  <c r="F43"/>
  <c r="G43"/>
  <c r="H43"/>
  <c r="I43"/>
  <c r="J43"/>
  <c r="K43"/>
  <c r="L43"/>
  <c r="M43"/>
  <c r="O7" i="20"/>
  <c r="O9"/>
  <c r="O10"/>
  <c r="C11"/>
  <c r="D11"/>
  <c r="E11"/>
  <c r="F11"/>
  <c r="G11"/>
  <c r="H11"/>
  <c r="I11"/>
  <c r="J11"/>
  <c r="K11"/>
  <c r="L11"/>
  <c r="M11"/>
  <c r="N11"/>
  <c r="O12"/>
  <c r="O13"/>
  <c r="O14"/>
  <c r="O15"/>
  <c r="O16"/>
  <c r="C17"/>
  <c r="D17"/>
  <c r="E17"/>
  <c r="F17"/>
  <c r="G17"/>
  <c r="H17"/>
  <c r="I17"/>
  <c r="J17"/>
  <c r="K17"/>
  <c r="L17"/>
  <c r="M17"/>
  <c r="N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C80"/>
  <c r="D80"/>
  <c r="E80"/>
  <c r="F80"/>
  <c r="G80"/>
  <c r="H80"/>
  <c r="I80"/>
  <c r="J80"/>
  <c r="K80"/>
  <c r="L80"/>
  <c r="M80"/>
  <c r="N80"/>
  <c r="O81"/>
  <c r="O82"/>
  <c r="O83"/>
  <c r="O84"/>
  <c r="O85"/>
  <c r="O86"/>
  <c r="O87"/>
  <c r="O88"/>
  <c r="O89"/>
  <c r="O90"/>
  <c r="O91"/>
  <c r="O92"/>
  <c r="O93"/>
  <c r="O94"/>
  <c r="O95"/>
  <c r="O96"/>
  <c r="C97"/>
  <c r="D97"/>
  <c r="E97"/>
  <c r="F97"/>
  <c r="G97"/>
  <c r="H97"/>
  <c r="I97"/>
  <c r="J97"/>
  <c r="K97"/>
  <c r="L97"/>
  <c r="L127" s="1"/>
  <c r="M97"/>
  <c r="N97"/>
  <c r="O98"/>
  <c r="O99"/>
  <c r="O100"/>
  <c r="C101"/>
  <c r="D101"/>
  <c r="E101"/>
  <c r="F101"/>
  <c r="G101"/>
  <c r="H101"/>
  <c r="I101"/>
  <c r="J101"/>
  <c r="K101"/>
  <c r="L101"/>
  <c r="M101"/>
  <c r="N101"/>
  <c r="O102"/>
  <c r="O103"/>
  <c r="O104"/>
  <c r="O105"/>
  <c r="O106"/>
  <c r="C107"/>
  <c r="D107"/>
  <c r="E107"/>
  <c r="F107"/>
  <c r="G107"/>
  <c r="H107"/>
  <c r="I107"/>
  <c r="J107"/>
  <c r="K107"/>
  <c r="L107"/>
  <c r="M107"/>
  <c r="N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C126"/>
  <c r="C127"/>
  <c r="D126"/>
  <c r="E126"/>
  <c r="E127" s="1"/>
  <c r="F126"/>
  <c r="G126"/>
  <c r="H126"/>
  <c r="I126"/>
  <c r="I127" s="1"/>
  <c r="J126"/>
  <c r="K126"/>
  <c r="L126"/>
  <c r="M126"/>
  <c r="N126"/>
  <c r="D127"/>
  <c r="J127"/>
  <c r="K127"/>
  <c r="M127"/>
  <c r="O7" i="18"/>
  <c r="O8"/>
  <c r="C9"/>
  <c r="D9"/>
  <c r="E9"/>
  <c r="F9"/>
  <c r="G9"/>
  <c r="H9"/>
  <c r="I9"/>
  <c r="J9"/>
  <c r="K9"/>
  <c r="L9"/>
  <c r="M9"/>
  <c r="N9"/>
  <c r="O12"/>
  <c r="O13"/>
  <c r="O18" s="1"/>
  <c r="C14"/>
  <c r="D14"/>
  <c r="E14"/>
  <c r="F14"/>
  <c r="G14"/>
  <c r="H14"/>
  <c r="I14"/>
  <c r="J14"/>
  <c r="K14"/>
  <c r="L14"/>
  <c r="M14"/>
  <c r="N14"/>
  <c r="O16"/>
  <c r="C17"/>
  <c r="D17"/>
  <c r="E17"/>
  <c r="F17"/>
  <c r="G17"/>
  <c r="H17"/>
  <c r="I17"/>
  <c r="J17"/>
  <c r="K17"/>
  <c r="L17"/>
  <c r="M17"/>
  <c r="N17"/>
  <c r="C18"/>
  <c r="D18"/>
  <c r="D19"/>
  <c r="E18"/>
  <c r="F18"/>
  <c r="F19" s="1"/>
  <c r="G18"/>
  <c r="H18"/>
  <c r="H19" s="1"/>
  <c r="I18"/>
  <c r="J18"/>
  <c r="J19" s="1"/>
  <c r="K18"/>
  <c r="L18"/>
  <c r="L19" s="1"/>
  <c r="M18"/>
  <c r="N18"/>
  <c r="E19"/>
  <c r="I19"/>
  <c r="K19"/>
  <c r="M19"/>
  <c r="O21"/>
  <c r="O22"/>
  <c r="O23"/>
  <c r="C24"/>
  <c r="D24"/>
  <c r="E24"/>
  <c r="F24"/>
  <c r="G24"/>
  <c r="H24"/>
  <c r="I24"/>
  <c r="J24"/>
  <c r="K24"/>
  <c r="L24"/>
  <c r="M24"/>
  <c r="N24"/>
  <c r="C26"/>
  <c r="D26"/>
  <c r="E26"/>
  <c r="F26"/>
  <c r="G26"/>
  <c r="H26"/>
  <c r="I26"/>
  <c r="J26"/>
  <c r="K26"/>
  <c r="L26"/>
  <c r="M26"/>
  <c r="N26"/>
  <c r="C27"/>
  <c r="D27"/>
  <c r="E27"/>
  <c r="F27"/>
  <c r="G27"/>
  <c r="H27"/>
  <c r="I27"/>
  <c r="J27"/>
  <c r="K27"/>
  <c r="L27"/>
  <c r="M27"/>
  <c r="N27"/>
  <c r="C28"/>
  <c r="D28"/>
  <c r="D29"/>
  <c r="E28"/>
  <c r="E29" s="1"/>
  <c r="F28"/>
  <c r="F29" s="1"/>
  <c r="G28"/>
  <c r="I28"/>
  <c r="J28"/>
  <c r="K28"/>
  <c r="M28"/>
  <c r="M29" s="1"/>
  <c r="I29"/>
  <c r="K29"/>
  <c r="C7" i="11"/>
  <c r="D7"/>
  <c r="E7"/>
  <c r="F7"/>
  <c r="G7"/>
  <c r="H7"/>
  <c r="I7"/>
  <c r="J7"/>
  <c r="K7"/>
  <c r="L7"/>
  <c r="M7"/>
  <c r="N7"/>
  <c r="O8"/>
  <c r="O9"/>
  <c r="O10"/>
  <c r="O7" s="1"/>
  <c r="C11"/>
  <c r="D11"/>
  <c r="E11"/>
  <c r="F11"/>
  <c r="G11"/>
  <c r="H11"/>
  <c r="I11"/>
  <c r="J11"/>
  <c r="K11"/>
  <c r="L11"/>
  <c r="M11"/>
  <c r="N11"/>
  <c r="O12"/>
  <c r="O13"/>
  <c r="O14"/>
  <c r="C15"/>
  <c r="D15"/>
  <c r="E15"/>
  <c r="F15"/>
  <c r="G15"/>
  <c r="H15"/>
  <c r="I15"/>
  <c r="J15"/>
  <c r="K15"/>
  <c r="L15"/>
  <c r="M15"/>
  <c r="N15"/>
  <c r="O16"/>
  <c r="O17"/>
  <c r="O18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C22"/>
  <c r="C19" s="1"/>
  <c r="C24" s="1"/>
  <c r="D22"/>
  <c r="E22"/>
  <c r="F22"/>
  <c r="G22"/>
  <c r="H22"/>
  <c r="I22"/>
  <c r="J22"/>
  <c r="K22"/>
  <c r="L22"/>
  <c r="M22"/>
  <c r="N22"/>
  <c r="O23"/>
  <c r="C34"/>
  <c r="D34"/>
  <c r="E34"/>
  <c r="F34"/>
  <c r="G34"/>
  <c r="H34"/>
  <c r="I34"/>
  <c r="J34"/>
  <c r="K34"/>
  <c r="L34"/>
  <c r="M34"/>
  <c r="N34"/>
  <c r="O35"/>
  <c r="O36"/>
  <c r="O37"/>
  <c r="O34" s="1"/>
  <c r="C38"/>
  <c r="D38"/>
  <c r="E38"/>
  <c r="F38"/>
  <c r="G38"/>
  <c r="H38"/>
  <c r="I38"/>
  <c r="J38"/>
  <c r="K38"/>
  <c r="L38"/>
  <c r="M38"/>
  <c r="N38"/>
  <c r="O39"/>
  <c r="O40"/>
  <c r="O41"/>
  <c r="C42"/>
  <c r="D42"/>
  <c r="E42"/>
  <c r="F42"/>
  <c r="G42"/>
  <c r="H42"/>
  <c r="I42"/>
  <c r="J42"/>
  <c r="K42"/>
  <c r="L42"/>
  <c r="M42"/>
  <c r="N42"/>
  <c r="O43"/>
  <c r="O44"/>
  <c r="O45"/>
  <c r="C47"/>
  <c r="D47"/>
  <c r="E47"/>
  <c r="F47"/>
  <c r="G47"/>
  <c r="H47"/>
  <c r="I47"/>
  <c r="J47"/>
  <c r="K47"/>
  <c r="L47"/>
  <c r="M47"/>
  <c r="N47"/>
  <c r="C48"/>
  <c r="D48"/>
  <c r="E48"/>
  <c r="F48"/>
  <c r="G48"/>
  <c r="H48"/>
  <c r="I48"/>
  <c r="J48"/>
  <c r="K48"/>
  <c r="L48"/>
  <c r="M48"/>
  <c r="N48"/>
  <c r="C49"/>
  <c r="C46" s="1"/>
  <c r="C51" s="1"/>
  <c r="D49"/>
  <c r="E49"/>
  <c r="F49"/>
  <c r="G49"/>
  <c r="H49"/>
  <c r="I49"/>
  <c r="J49"/>
  <c r="K49"/>
  <c r="L49"/>
  <c r="M49"/>
  <c r="N49"/>
  <c r="O50"/>
  <c r="O7" i="16"/>
  <c r="O8"/>
  <c r="O9"/>
  <c r="C10"/>
  <c r="D10"/>
  <c r="E10"/>
  <c r="F10"/>
  <c r="G10"/>
  <c r="H10"/>
  <c r="I10"/>
  <c r="J10"/>
  <c r="K10"/>
  <c r="L10"/>
  <c r="M10"/>
  <c r="N10"/>
  <c r="O12"/>
  <c r="O13"/>
  <c r="O14"/>
  <c r="C15"/>
  <c r="D15"/>
  <c r="E15"/>
  <c r="F15"/>
  <c r="G15"/>
  <c r="H15"/>
  <c r="I15"/>
  <c r="J15"/>
  <c r="K15"/>
  <c r="L15"/>
  <c r="M15"/>
  <c r="N15"/>
  <c r="C17"/>
  <c r="D17"/>
  <c r="D27" s="1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O18"/>
  <c r="C19"/>
  <c r="D19"/>
  <c r="E19"/>
  <c r="F19"/>
  <c r="G19"/>
  <c r="H19"/>
  <c r="I19"/>
  <c r="J19"/>
  <c r="K19"/>
  <c r="L19"/>
  <c r="M19"/>
  <c r="N19"/>
  <c r="C20"/>
  <c r="E20"/>
  <c r="L20"/>
  <c r="O22"/>
  <c r="O23"/>
  <c r="O28" s="1"/>
  <c r="O24"/>
  <c r="C25"/>
  <c r="D25"/>
  <c r="E25"/>
  <c r="F25"/>
  <c r="G25"/>
  <c r="H25"/>
  <c r="I25"/>
  <c r="J25"/>
  <c r="K25"/>
  <c r="L25"/>
  <c r="M25"/>
  <c r="N25"/>
  <c r="C27"/>
  <c r="E27"/>
  <c r="F27"/>
  <c r="G27"/>
  <c r="H27"/>
  <c r="I27"/>
  <c r="J27"/>
  <c r="K27"/>
  <c r="L27"/>
  <c r="M27"/>
  <c r="C28"/>
  <c r="D28"/>
  <c r="E28"/>
  <c r="F28"/>
  <c r="G28"/>
  <c r="H28"/>
  <c r="I28"/>
  <c r="J28"/>
  <c r="K28"/>
  <c r="L28"/>
  <c r="M28"/>
  <c r="N28"/>
  <c r="C29"/>
  <c r="D29"/>
  <c r="E29"/>
  <c r="G29"/>
  <c r="H29"/>
  <c r="I29"/>
  <c r="I30" s="1"/>
  <c r="K29"/>
  <c r="L29"/>
  <c r="M29"/>
  <c r="N29"/>
  <c r="C30"/>
  <c r="E30"/>
  <c r="G30"/>
  <c r="L30"/>
  <c r="M30"/>
  <c r="B5" i="30"/>
  <c r="C5"/>
  <c r="D5"/>
  <c r="E5"/>
  <c r="F5"/>
  <c r="G5"/>
  <c r="H5"/>
  <c r="I5"/>
  <c r="J5"/>
  <c r="K5"/>
  <c r="L5"/>
  <c r="M5"/>
  <c r="N6"/>
  <c r="N7"/>
  <c r="B8"/>
  <c r="C8"/>
  <c r="D8"/>
  <c r="E8"/>
  <c r="F8"/>
  <c r="G8"/>
  <c r="H8"/>
  <c r="I8"/>
  <c r="J8"/>
  <c r="K8"/>
  <c r="L8"/>
  <c r="M8"/>
  <c r="N9"/>
  <c r="N10"/>
  <c r="B11"/>
  <c r="C11"/>
  <c r="D11"/>
  <c r="E11"/>
  <c r="F11"/>
  <c r="G11"/>
  <c r="H11"/>
  <c r="I11"/>
  <c r="J11"/>
  <c r="K11"/>
  <c r="L11"/>
  <c r="M11"/>
  <c r="N12"/>
  <c r="N13"/>
  <c r="B15"/>
  <c r="C15"/>
  <c r="D15"/>
  <c r="E15"/>
  <c r="F15"/>
  <c r="G15"/>
  <c r="H15"/>
  <c r="I15"/>
  <c r="J15"/>
  <c r="K15"/>
  <c r="L15"/>
  <c r="M15"/>
  <c r="B16"/>
  <c r="C16"/>
  <c r="D16"/>
  <c r="D14" s="1"/>
  <c r="D18" s="1"/>
  <c r="E16"/>
  <c r="F16"/>
  <c r="F14" s="1"/>
  <c r="F18" s="1"/>
  <c r="G16"/>
  <c r="H16"/>
  <c r="H14" s="1"/>
  <c r="H18" s="1"/>
  <c r="I16"/>
  <c r="J16"/>
  <c r="J14" s="1"/>
  <c r="J18" s="1"/>
  <c r="K16"/>
  <c r="L16"/>
  <c r="L14" s="1"/>
  <c r="L18" s="1"/>
  <c r="M16"/>
  <c r="N17"/>
  <c r="B33"/>
  <c r="C33"/>
  <c r="D33"/>
  <c r="E33"/>
  <c r="F33"/>
  <c r="G33"/>
  <c r="H33"/>
  <c r="I33"/>
  <c r="J33"/>
  <c r="K33"/>
  <c r="L33"/>
  <c r="M33"/>
  <c r="B39"/>
  <c r="C39"/>
  <c r="D39"/>
  <c r="E39"/>
  <c r="F39"/>
  <c r="G39"/>
  <c r="H39"/>
  <c r="I39"/>
  <c r="J39"/>
  <c r="K39"/>
  <c r="L39"/>
  <c r="M39"/>
  <c r="B45"/>
  <c r="C45"/>
  <c r="D45"/>
  <c r="E45"/>
  <c r="F45"/>
  <c r="G45"/>
  <c r="H45"/>
  <c r="I45"/>
  <c r="J45"/>
  <c r="K45"/>
  <c r="L45"/>
  <c r="M45"/>
  <c r="B51"/>
  <c r="C51"/>
  <c r="D51"/>
  <c r="E51"/>
  <c r="F51"/>
  <c r="H51"/>
  <c r="I51"/>
  <c r="J51"/>
  <c r="K51"/>
  <c r="L51"/>
  <c r="M51"/>
  <c r="O6" i="19"/>
  <c r="O7"/>
  <c r="O8"/>
  <c r="E9"/>
  <c r="F9"/>
  <c r="G9"/>
  <c r="H9"/>
  <c r="I9"/>
  <c r="J9"/>
  <c r="K9"/>
  <c r="L9"/>
  <c r="M9"/>
  <c r="N9"/>
  <c r="O10"/>
  <c r="O11"/>
  <c r="O12"/>
  <c r="O13"/>
  <c r="O14"/>
  <c r="C15"/>
  <c r="D15"/>
  <c r="E15"/>
  <c r="F15"/>
  <c r="G15"/>
  <c r="H15"/>
  <c r="I15"/>
  <c r="J15"/>
  <c r="K15"/>
  <c r="L15"/>
  <c r="M15"/>
  <c r="N15"/>
  <c r="O16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4" s="1"/>
  <c r="C54"/>
  <c r="D54"/>
  <c r="E54"/>
  <c r="F54"/>
  <c r="G54"/>
  <c r="H54"/>
  <c r="I54"/>
  <c r="J54"/>
  <c r="K54"/>
  <c r="L54"/>
  <c r="M54"/>
  <c r="N54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3"/>
  <c r="C84"/>
  <c r="D84"/>
  <c r="E84"/>
  <c r="F84"/>
  <c r="G84"/>
  <c r="H84"/>
  <c r="I84"/>
  <c r="J84"/>
  <c r="K84"/>
  <c r="L84"/>
  <c r="M84"/>
  <c r="N84"/>
  <c r="O86"/>
  <c r="O87"/>
  <c r="O88"/>
  <c r="O89"/>
  <c r="O90"/>
  <c r="O91"/>
  <c r="O92"/>
  <c r="O93"/>
  <c r="O94"/>
  <c r="O95"/>
  <c r="O96"/>
  <c r="O97"/>
  <c r="O98"/>
  <c r="O99"/>
  <c r="O100"/>
  <c r="C101"/>
  <c r="D101"/>
  <c r="E101"/>
  <c r="F101"/>
  <c r="G101"/>
  <c r="H101"/>
  <c r="I101"/>
  <c r="J101"/>
  <c r="K101"/>
  <c r="L101"/>
  <c r="M101"/>
  <c r="N101"/>
  <c r="C105"/>
  <c r="D105"/>
  <c r="E105"/>
  <c r="F105"/>
  <c r="G105"/>
  <c r="H105"/>
  <c r="I105"/>
  <c r="J105"/>
  <c r="K105"/>
  <c r="L105"/>
  <c r="M105"/>
  <c r="N105"/>
  <c r="O107"/>
  <c r="O108"/>
  <c r="O109"/>
  <c r="O110"/>
  <c r="C111"/>
  <c r="D111"/>
  <c r="E111"/>
  <c r="F111"/>
  <c r="G111"/>
  <c r="H111"/>
  <c r="I111"/>
  <c r="J111"/>
  <c r="K111"/>
  <c r="L111"/>
  <c r="M111"/>
  <c r="N111"/>
  <c r="C132"/>
  <c r="D132"/>
  <c r="E132"/>
  <c r="F132"/>
  <c r="G132"/>
  <c r="H132"/>
  <c r="I132"/>
  <c r="J132"/>
  <c r="K132"/>
  <c r="L132"/>
  <c r="M132"/>
  <c r="N132"/>
  <c r="E133"/>
  <c r="J133"/>
  <c r="C6" i="25"/>
  <c r="D6"/>
  <c r="E6"/>
  <c r="F6"/>
  <c r="G6"/>
  <c r="H6"/>
  <c r="I6"/>
  <c r="J6"/>
  <c r="K6"/>
  <c r="L6"/>
  <c r="M6"/>
  <c r="N6"/>
  <c r="O7"/>
  <c r="O8"/>
  <c r="O9"/>
  <c r="O10"/>
  <c r="O11"/>
  <c r="C19"/>
  <c r="D19"/>
  <c r="E19"/>
  <c r="F19"/>
  <c r="G19"/>
  <c r="H19"/>
  <c r="I19"/>
  <c r="J19"/>
  <c r="K19"/>
  <c r="L19"/>
  <c r="M19"/>
  <c r="N19"/>
  <c r="O20"/>
  <c r="O21"/>
  <c r="O22"/>
  <c r="O23"/>
  <c r="O24"/>
  <c r="C31"/>
  <c r="D31"/>
  <c r="E31"/>
  <c r="F31"/>
  <c r="G31"/>
  <c r="H31"/>
  <c r="I31"/>
  <c r="J31"/>
  <c r="K31"/>
  <c r="L31"/>
  <c r="M31"/>
  <c r="N31"/>
  <c r="O32"/>
  <c r="O33"/>
  <c r="O34"/>
  <c r="O35"/>
  <c r="O36"/>
  <c r="C8" i="9"/>
  <c r="D8"/>
  <c r="F8"/>
  <c r="G8"/>
  <c r="I8"/>
  <c r="K8"/>
  <c r="M8"/>
  <c r="O8"/>
  <c r="Q8"/>
  <c r="S8"/>
  <c r="U8"/>
  <c r="W8"/>
  <c r="X9"/>
  <c r="X10"/>
  <c r="X11"/>
  <c r="C12"/>
  <c r="D12"/>
  <c r="F12"/>
  <c r="G12"/>
  <c r="I12"/>
  <c r="K12"/>
  <c r="M12"/>
  <c r="O12"/>
  <c r="Q12"/>
  <c r="S12"/>
  <c r="U12"/>
  <c r="W12"/>
  <c r="X13"/>
  <c r="X14"/>
  <c r="X15"/>
  <c r="C16"/>
  <c r="D16"/>
  <c r="F16"/>
  <c r="G16"/>
  <c r="I16"/>
  <c r="K16"/>
  <c r="M16"/>
  <c r="O16"/>
  <c r="Q16"/>
  <c r="S16"/>
  <c r="U16"/>
  <c r="W16"/>
  <c r="X17"/>
  <c r="X18"/>
  <c r="X19"/>
  <c r="C21"/>
  <c r="D21"/>
  <c r="F21"/>
  <c r="G21"/>
  <c r="I21"/>
  <c r="K21"/>
  <c r="M21"/>
  <c r="Q21"/>
  <c r="S21"/>
  <c r="U21"/>
  <c r="W21"/>
  <c r="C22"/>
  <c r="D22"/>
  <c r="F22"/>
  <c r="G22"/>
  <c r="I22"/>
  <c r="K22"/>
  <c r="M22"/>
  <c r="O22"/>
  <c r="Q22"/>
  <c r="S22"/>
  <c r="U22"/>
  <c r="W22"/>
  <c r="C23"/>
  <c r="D23"/>
  <c r="F23"/>
  <c r="G23"/>
  <c r="I23"/>
  <c r="K23"/>
  <c r="M23"/>
  <c r="O23"/>
  <c r="Q23"/>
  <c r="S23"/>
  <c r="U23"/>
  <c r="W23"/>
  <c r="C24"/>
  <c r="D24"/>
  <c r="F24"/>
  <c r="G24"/>
  <c r="I24"/>
  <c r="O24"/>
  <c r="Q24"/>
  <c r="S24"/>
  <c r="U24"/>
  <c r="W24"/>
  <c r="C39"/>
  <c r="D39"/>
  <c r="F39"/>
  <c r="G39"/>
  <c r="I39"/>
  <c r="K39"/>
  <c r="M39"/>
  <c r="O39"/>
  <c r="Q39"/>
  <c r="S39"/>
  <c r="U39"/>
  <c r="W39"/>
  <c r="X40"/>
  <c r="X41"/>
  <c r="X42"/>
  <c r="C43"/>
  <c r="D43"/>
  <c r="F43"/>
  <c r="G43"/>
  <c r="I43"/>
  <c r="K43"/>
  <c r="M43"/>
  <c r="O43"/>
  <c r="Q43"/>
  <c r="S43"/>
  <c r="U43"/>
  <c r="W43"/>
  <c r="X44"/>
  <c r="X45"/>
  <c r="X46"/>
  <c r="C47"/>
  <c r="D47"/>
  <c r="F47"/>
  <c r="G47"/>
  <c r="I47"/>
  <c r="K47"/>
  <c r="M47"/>
  <c r="O47"/>
  <c r="Q47"/>
  <c r="S47"/>
  <c r="U47"/>
  <c r="W47"/>
  <c r="X48"/>
  <c r="X49"/>
  <c r="X50"/>
  <c r="C52"/>
  <c r="D52"/>
  <c r="F52"/>
  <c r="G52"/>
  <c r="I52"/>
  <c r="K52"/>
  <c r="M52"/>
  <c r="O52"/>
  <c r="Q52"/>
  <c r="S52"/>
  <c r="U52"/>
  <c r="W52"/>
  <c r="C53"/>
  <c r="D53"/>
  <c r="F53"/>
  <c r="G53"/>
  <c r="I53"/>
  <c r="K53"/>
  <c r="M53"/>
  <c r="O53"/>
  <c r="Q53"/>
  <c r="S53"/>
  <c r="U53"/>
  <c r="W53"/>
  <c r="C54"/>
  <c r="D54"/>
  <c r="F54"/>
  <c r="G54"/>
  <c r="I54"/>
  <c r="K54"/>
  <c r="M54"/>
  <c r="O54"/>
  <c r="Q54"/>
  <c r="S54"/>
  <c r="U54"/>
  <c r="W54"/>
  <c r="C55"/>
  <c r="D55"/>
  <c r="F55"/>
  <c r="G55"/>
  <c r="I55"/>
  <c r="O55"/>
  <c r="Q55"/>
  <c r="S55"/>
  <c r="U55"/>
  <c r="W55"/>
  <c r="C70"/>
  <c r="D70"/>
  <c r="F70"/>
  <c r="G70"/>
  <c r="I70"/>
  <c r="K70"/>
  <c r="M70"/>
  <c r="O70"/>
  <c r="Q70"/>
  <c r="S70"/>
  <c r="U70"/>
  <c r="W70"/>
  <c r="X71"/>
  <c r="X72"/>
  <c r="X73"/>
  <c r="C74"/>
  <c r="D74"/>
  <c r="F74"/>
  <c r="G74"/>
  <c r="I74"/>
  <c r="K74"/>
  <c r="O74"/>
  <c r="Q74"/>
  <c r="S74"/>
  <c r="U74"/>
  <c r="W74"/>
  <c r="X75"/>
  <c r="X76"/>
  <c r="X77"/>
  <c r="C78"/>
  <c r="D78"/>
  <c r="F78"/>
  <c r="G78"/>
  <c r="I78"/>
  <c r="K78"/>
  <c r="M78"/>
  <c r="O78"/>
  <c r="Q78"/>
  <c r="S78"/>
  <c r="U78"/>
  <c r="W78"/>
  <c r="X79"/>
  <c r="X80"/>
  <c r="X81"/>
  <c r="C83"/>
  <c r="D83"/>
  <c r="F83"/>
  <c r="G83"/>
  <c r="I83"/>
  <c r="K83"/>
  <c r="M83"/>
  <c r="O83"/>
  <c r="Q83"/>
  <c r="S83"/>
  <c r="U83"/>
  <c r="W83"/>
  <c r="C84"/>
  <c r="D84"/>
  <c r="F84"/>
  <c r="G84"/>
  <c r="I84"/>
  <c r="K84"/>
  <c r="M84"/>
  <c r="O84"/>
  <c r="Q84"/>
  <c r="S84"/>
  <c r="U84"/>
  <c r="W84"/>
  <c r="C85"/>
  <c r="D85"/>
  <c r="F85"/>
  <c r="G85"/>
  <c r="I85"/>
  <c r="K85"/>
  <c r="M85"/>
  <c r="O85"/>
  <c r="Q85"/>
  <c r="S85"/>
  <c r="U85"/>
  <c r="W85"/>
  <c r="C86"/>
  <c r="D86"/>
  <c r="F86"/>
  <c r="G86"/>
  <c r="I86"/>
  <c r="O86"/>
  <c r="Q86"/>
  <c r="S86"/>
  <c r="U86"/>
  <c r="W86"/>
  <c r="O7" i="22"/>
  <c r="O8"/>
  <c r="O9"/>
  <c r="O10"/>
  <c r="O11"/>
  <c r="O12"/>
  <c r="H13"/>
  <c r="I13"/>
  <c r="K13"/>
  <c r="L13"/>
  <c r="M13"/>
  <c r="N13"/>
  <c r="O14"/>
  <c r="O15"/>
  <c r="O21"/>
  <c r="O22"/>
  <c r="O23"/>
  <c r="O24"/>
  <c r="O25"/>
  <c r="O26"/>
  <c r="O27"/>
  <c r="O28"/>
  <c r="O29"/>
  <c r="O30"/>
  <c r="O31"/>
  <c r="O32"/>
  <c r="O33"/>
  <c r="O34"/>
  <c r="O35"/>
  <c r="O36" s="1"/>
  <c r="C36"/>
  <c r="D36"/>
  <c r="E36"/>
  <c r="F36"/>
  <c r="G36"/>
  <c r="H36"/>
  <c r="I36"/>
  <c r="J36"/>
  <c r="K36"/>
  <c r="L36"/>
  <c r="M36"/>
  <c r="N36"/>
  <c r="I41"/>
  <c r="I42"/>
  <c r="I43"/>
  <c r="I44"/>
  <c r="I45"/>
  <c r="I46"/>
  <c r="I47"/>
  <c r="I48"/>
  <c r="I49"/>
  <c r="I50"/>
  <c r="I51"/>
  <c r="I52"/>
  <c r="I53"/>
  <c r="I54"/>
  <c r="I55"/>
  <c r="C56"/>
  <c r="D56"/>
  <c r="E56"/>
  <c r="F56"/>
  <c r="G56"/>
  <c r="H56"/>
  <c r="I56"/>
  <c r="N5" i="31"/>
  <c r="N6"/>
  <c r="N7"/>
  <c r="N8"/>
  <c r="N9"/>
  <c r="N10"/>
  <c r="N11"/>
  <c r="N12"/>
  <c r="N13"/>
  <c r="N14"/>
  <c r="N15"/>
  <c r="N16"/>
  <c r="N17"/>
  <c r="N18"/>
  <c r="N19"/>
  <c r="B20"/>
  <c r="C20"/>
  <c r="D20"/>
  <c r="E20"/>
  <c r="F20"/>
  <c r="G20"/>
  <c r="H20"/>
  <c r="I20"/>
  <c r="J20"/>
  <c r="K20"/>
  <c r="L20"/>
  <c r="M20"/>
  <c r="N20"/>
  <c r="N25"/>
  <c r="N26"/>
  <c r="N27"/>
  <c r="N28"/>
  <c r="N29"/>
  <c r="N30"/>
  <c r="N31"/>
  <c r="N32"/>
  <c r="N33"/>
  <c r="N34"/>
  <c r="N35"/>
  <c r="N36"/>
  <c r="N37"/>
  <c r="N38"/>
  <c r="N39"/>
  <c r="B40"/>
  <c r="C40"/>
  <c r="D40"/>
  <c r="E40"/>
  <c r="F40"/>
  <c r="G40"/>
  <c r="H40"/>
  <c r="I40"/>
  <c r="J40"/>
  <c r="K40"/>
  <c r="L40"/>
  <c r="M40"/>
  <c r="N40"/>
  <c r="C7" i="28"/>
  <c r="D7"/>
  <c r="E7"/>
  <c r="M7"/>
  <c r="N7"/>
  <c r="C20"/>
  <c r="D20"/>
  <c r="E20"/>
  <c r="M20"/>
  <c r="N20"/>
  <c r="O33" i="12"/>
  <c r="C44"/>
  <c r="O22"/>
  <c r="L44"/>
  <c r="J44"/>
  <c r="H44"/>
  <c r="F44"/>
  <c r="D44"/>
  <c r="O11"/>
  <c r="C30" i="17"/>
  <c r="C20"/>
  <c r="C29" i="18"/>
  <c r="C19"/>
  <c r="O31" i="25"/>
  <c r="O19"/>
  <c r="O6"/>
  <c r="O50" i="14"/>
  <c r="O37"/>
  <c r="O25"/>
  <c r="O12"/>
  <c r="O13" i="23"/>
  <c r="O17" s="1"/>
  <c r="O25" i="17"/>
  <c r="O15"/>
  <c r="D30"/>
  <c r="O10"/>
  <c r="O17" i="16"/>
  <c r="D20"/>
  <c r="O10"/>
  <c r="O31" i="23"/>
  <c r="O35" s="1"/>
  <c r="O24" i="18"/>
  <c r="O17"/>
  <c r="O27" s="1"/>
  <c r="C82" i="9"/>
  <c r="C89" s="1"/>
  <c r="C51"/>
  <c r="C58" s="1"/>
  <c r="C20"/>
  <c r="C27" s="1"/>
  <c r="O41" i="8"/>
  <c r="O43" s="1"/>
  <c r="O10"/>
  <c r="O12" s="1"/>
  <c r="O38" i="11"/>
  <c r="O11"/>
  <c r="B26" i="30"/>
  <c r="B14"/>
  <c r="B18"/>
  <c r="E30" i="17"/>
  <c r="O25" i="16"/>
  <c r="O15"/>
  <c r="O101" i="19" l="1"/>
  <c r="M133"/>
  <c r="O84"/>
  <c r="N133"/>
  <c r="C133"/>
  <c r="N46" i="11"/>
  <c r="N51" s="1"/>
  <c r="N19"/>
  <c r="N24" s="1"/>
  <c r="M26" i="30"/>
  <c r="M14"/>
  <c r="M18" s="1"/>
  <c r="N127" i="20"/>
  <c r="N19" i="18"/>
  <c r="N28"/>
  <c r="N29" s="1"/>
  <c r="N44" i="12"/>
  <c r="M46" i="11"/>
  <c r="M51" s="1"/>
  <c r="M19"/>
  <c r="M24" s="1"/>
  <c r="N30" i="30"/>
  <c r="L26"/>
  <c r="O25" i="29"/>
  <c r="N20" i="16"/>
  <c r="N27"/>
  <c r="N30" s="1"/>
  <c r="N20" i="17"/>
  <c r="D20"/>
  <c r="N30"/>
  <c r="D30" i="16"/>
  <c r="O28" i="17"/>
  <c r="M30"/>
  <c r="M20" i="16"/>
  <c r="L46" i="11"/>
  <c r="L51" s="1"/>
  <c r="L19"/>
  <c r="L24" s="1"/>
  <c r="K26" i="30"/>
  <c r="K14"/>
  <c r="K18" s="1"/>
  <c r="O26" i="18"/>
  <c r="L133" i="19"/>
  <c r="M44" i="12"/>
  <c r="K133" i="19"/>
  <c r="K46" i="11"/>
  <c r="K51" s="1"/>
  <c r="K19"/>
  <c r="K24" s="1"/>
  <c r="J26" i="30"/>
  <c r="X74" i="9"/>
  <c r="X85"/>
  <c r="L28" i="18"/>
  <c r="L29" s="1"/>
  <c r="L30" i="17"/>
  <c r="L20"/>
  <c r="O19" i="16"/>
  <c r="O29" s="1"/>
  <c r="J46" i="11"/>
  <c r="J51" s="1"/>
  <c r="J19"/>
  <c r="J24" s="1"/>
  <c r="N32" i="30"/>
  <c r="I26"/>
  <c r="I14"/>
  <c r="I18" s="1"/>
  <c r="K30" i="17"/>
  <c r="K20"/>
  <c r="K20" i="16"/>
  <c r="K30"/>
  <c r="O27"/>
  <c r="K44" i="12"/>
  <c r="I133" i="19"/>
  <c r="I46" i="11"/>
  <c r="I51" s="1"/>
  <c r="O22"/>
  <c r="I19"/>
  <c r="I24" s="1"/>
  <c r="O55" i="10"/>
  <c r="H26" i="30"/>
  <c r="H6" i="29"/>
  <c r="J29" i="18"/>
  <c r="O19" i="17"/>
  <c r="J20"/>
  <c r="J27"/>
  <c r="J30" s="1"/>
  <c r="J20" i="16"/>
  <c r="J29"/>
  <c r="J30" s="1"/>
  <c r="O42" i="12"/>
  <c r="F133" i="19"/>
  <c r="D133"/>
  <c r="H133"/>
  <c r="H127" i="20"/>
  <c r="H46" i="11"/>
  <c r="H51" s="1"/>
  <c r="H19"/>
  <c r="H24" s="1"/>
  <c r="O49" i="10"/>
  <c r="O43"/>
  <c r="O33"/>
  <c r="O32"/>
  <c r="O37"/>
  <c r="N51" i="30"/>
  <c r="N29"/>
  <c r="N27"/>
  <c r="N11"/>
  <c r="G14"/>
  <c r="G18" s="1"/>
  <c r="U82" i="9"/>
  <c r="U89" s="1"/>
  <c r="Q82"/>
  <c r="Q89" s="1"/>
  <c r="M82"/>
  <c r="M89" s="1"/>
  <c r="U51"/>
  <c r="Q51"/>
  <c r="Q58" s="1"/>
  <c r="M51"/>
  <c r="M58" s="1"/>
  <c r="U20"/>
  <c r="Q20"/>
  <c r="Q27" s="1"/>
  <c r="M20"/>
  <c r="M27" s="1"/>
  <c r="W82"/>
  <c r="W89" s="1"/>
  <c r="S82"/>
  <c r="S89" s="1"/>
  <c r="O82"/>
  <c r="O89" s="1"/>
  <c r="K82"/>
  <c r="K89" s="1"/>
  <c r="U58"/>
  <c r="W51"/>
  <c r="S51"/>
  <c r="O51"/>
  <c r="K51"/>
  <c r="U27"/>
  <c r="W20"/>
  <c r="S20"/>
  <c r="O20"/>
  <c r="O27" s="1"/>
  <c r="G20"/>
  <c r="G27" s="1"/>
  <c r="K20"/>
  <c r="I44" i="12"/>
  <c r="I30" i="17"/>
  <c r="I20" i="16"/>
  <c r="O15" i="19"/>
  <c r="G133"/>
  <c r="O97" i="20"/>
  <c r="O49" i="11"/>
  <c r="G46"/>
  <c r="G51" s="1"/>
  <c r="G19"/>
  <c r="G24" s="1"/>
  <c r="O35" i="10"/>
  <c r="O34"/>
  <c r="O31"/>
  <c r="N45" i="30"/>
  <c r="F26"/>
  <c r="N39"/>
  <c r="N33"/>
  <c r="N16"/>
  <c r="N8"/>
  <c r="N5"/>
  <c r="N15"/>
  <c r="I82" i="9"/>
  <c r="I89" s="1"/>
  <c r="X54"/>
  <c r="X52"/>
  <c r="I51"/>
  <c r="I58" s="1"/>
  <c r="X21"/>
  <c r="X23"/>
  <c r="I20"/>
  <c r="H30" i="16"/>
  <c r="H20"/>
  <c r="H30" i="17"/>
  <c r="H20"/>
  <c r="O17"/>
  <c r="O27" s="1"/>
  <c r="O28" i="18"/>
  <c r="O29" s="1"/>
  <c r="H28"/>
  <c r="H29" s="1"/>
  <c r="O14"/>
  <c r="O39" i="12"/>
  <c r="G29" i="18"/>
  <c r="G19"/>
  <c r="O9"/>
  <c r="O19"/>
  <c r="G20" i="17"/>
  <c r="G30"/>
  <c r="O30" i="16"/>
  <c r="G20"/>
  <c r="O126" i="20"/>
  <c r="G127"/>
  <c r="O101"/>
  <c r="O48" i="11"/>
  <c r="F46"/>
  <c r="F51" s="1"/>
  <c r="O47"/>
  <c r="E46"/>
  <c r="E51" s="1"/>
  <c r="O21"/>
  <c r="F19"/>
  <c r="F24" s="1"/>
  <c r="E26" i="30"/>
  <c r="E14"/>
  <c r="E18" s="1"/>
  <c r="W27" i="9"/>
  <c r="S27"/>
  <c r="K27"/>
  <c r="X86"/>
  <c r="X84"/>
  <c r="G82"/>
  <c r="G89" s="1"/>
  <c r="G51"/>
  <c r="G58" s="1"/>
  <c r="X22"/>
  <c r="E25" i="29"/>
  <c r="E6"/>
  <c r="G44" i="12"/>
  <c r="O13" i="22"/>
  <c r="O9" i="19"/>
  <c r="F127" i="20"/>
  <c r="O107"/>
  <c r="O50"/>
  <c r="O80"/>
  <c r="O17"/>
  <c r="O20" i="11"/>
  <c r="E19"/>
  <c r="E24" s="1"/>
  <c r="O42"/>
  <c r="D26" i="30"/>
  <c r="X78" i="9"/>
  <c r="X83"/>
  <c r="X82" s="1"/>
  <c r="F82"/>
  <c r="F89" s="1"/>
  <c r="F51"/>
  <c r="F58" s="1"/>
  <c r="W58"/>
  <c r="S58"/>
  <c r="O58"/>
  <c r="K58"/>
  <c r="I27"/>
  <c r="X47"/>
  <c r="X39"/>
  <c r="X70"/>
  <c r="X55"/>
  <c r="X43"/>
  <c r="X16"/>
  <c r="F20"/>
  <c r="X12"/>
  <c r="F27"/>
  <c r="X8"/>
  <c r="D25" i="29"/>
  <c r="D6"/>
  <c r="O29" i="17"/>
  <c r="O20"/>
  <c r="F20"/>
  <c r="F30"/>
  <c r="F20" i="16"/>
  <c r="F29"/>
  <c r="F30" s="1"/>
  <c r="O43" i="12"/>
  <c r="O41"/>
  <c r="O111" i="19"/>
  <c r="O11" i="20"/>
  <c r="D46" i="11"/>
  <c r="D51" s="1"/>
  <c r="O15"/>
  <c r="D19"/>
  <c r="D24" s="1"/>
  <c r="O13" i="10"/>
  <c r="O10"/>
  <c r="O7"/>
  <c r="N30"/>
  <c r="L30"/>
  <c r="J30"/>
  <c r="F30"/>
  <c r="D30"/>
  <c r="O16"/>
  <c r="O20" s="1"/>
  <c r="M16"/>
  <c r="M20" s="1"/>
  <c r="K16"/>
  <c r="K20" s="1"/>
  <c r="I16"/>
  <c r="I20" s="1"/>
  <c r="G16"/>
  <c r="G20" s="1"/>
  <c r="E16"/>
  <c r="E20" s="1"/>
  <c r="C16"/>
  <c r="C20" s="1"/>
  <c r="M30"/>
  <c r="K30"/>
  <c r="I30"/>
  <c r="G30"/>
  <c r="E30"/>
  <c r="N16"/>
  <c r="N20" s="1"/>
  <c r="L16"/>
  <c r="L20" s="1"/>
  <c r="J16"/>
  <c r="J20" s="1"/>
  <c r="H16"/>
  <c r="H20" s="1"/>
  <c r="F16"/>
  <c r="F20" s="1"/>
  <c r="D16"/>
  <c r="D20" s="1"/>
  <c r="C26" i="30"/>
  <c r="C14"/>
  <c r="C18" s="1"/>
  <c r="X53" i="9"/>
  <c r="X51" s="1"/>
  <c r="D51"/>
  <c r="D58" s="1"/>
  <c r="D82"/>
  <c r="D89" s="1"/>
  <c r="X24"/>
  <c r="D20"/>
  <c r="D27" s="1"/>
  <c r="C25" i="29"/>
  <c r="C6"/>
  <c r="O25" i="8"/>
  <c r="O27" s="1"/>
  <c r="X20" i="9" l="1"/>
  <c r="X27" s="1"/>
  <c r="O46" i="11"/>
  <c r="O51" s="1"/>
  <c r="O20" i="16"/>
  <c r="O30" i="17"/>
  <c r="O19" i="11"/>
  <c r="O24" s="1"/>
  <c r="O30" i="10"/>
  <c r="N26" i="30"/>
  <c r="X89" i="9"/>
  <c r="N14" i="30"/>
  <c r="N18" s="1"/>
  <c r="X58" i="9"/>
  <c r="O127" i="20"/>
  <c r="O44" i="12"/>
  <c r="O133" i="19"/>
</calcChain>
</file>

<file path=xl/comments1.xml><?xml version="1.0" encoding="utf-8"?>
<comments xmlns="http://schemas.openxmlformats.org/spreadsheetml/2006/main">
  <authors>
    <author>HFernandez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HFernandez: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<sst xmlns="http://schemas.openxmlformats.org/spreadsheetml/2006/main" count="1616" uniqueCount="445">
  <si>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</si>
  <si>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</si>
  <si>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</si>
  <si>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</si>
  <si>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</si>
  <si>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</si>
  <si>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</si>
  <si>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</si>
  <si>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</si>
  <si>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Volver al Indice</t>
  </si>
  <si>
    <t>(Monto en miles de $)</t>
  </si>
  <si>
    <t>Junio</t>
  </si>
  <si>
    <t>Noviembre</t>
  </si>
  <si>
    <t>Diciembre</t>
  </si>
  <si>
    <t>PROMEDIO</t>
  </si>
  <si>
    <t xml:space="preserve"> </t>
  </si>
  <si>
    <t xml:space="preserve">REMUNERACIÓN IMPONIBLE DE LOS TRABAJADORES POR LOS QUE SE COTIZÓ </t>
  </si>
  <si>
    <t xml:space="preserve">    SUBSIDIOS</t>
  </si>
  <si>
    <t>MONTO TOTAL DE SUBSIDIOS PAGADOS POR ACCIDENTES DEL TRABAJO</t>
  </si>
  <si>
    <t xml:space="preserve">   PENSIONES</t>
  </si>
  <si>
    <t xml:space="preserve">MONTOS TOTALES DE PENSIONES DE LA LEY N°16.744 </t>
  </si>
  <si>
    <t xml:space="preserve">    INDEMNIZACIONES</t>
  </si>
  <si>
    <t xml:space="preserve">MONTO DE INDEMNIZACIONES POR ACCIDENTES DEL TRABAJO </t>
  </si>
  <si>
    <t>NUMERO DE EMPRESAS AFILIADAS A  C.C.A.F.</t>
  </si>
  <si>
    <t>NUMERO DE TRABAJADORES AFILIADOS  A  C.C.A.F.</t>
  </si>
  <si>
    <t>NUMERO DE PENSIONADOS AFILIADOS A C.C.A.F.</t>
  </si>
  <si>
    <t>NUMERO TOTAL DE AFILIADOS A C.C.A.F.</t>
  </si>
  <si>
    <t>TASAS DE INTERES PARA OPERACIONES INFERIORES A 200 U.F, SEGÚN PLAZOS Y C.C.A.F..</t>
  </si>
  <si>
    <t xml:space="preserve">     SIL CURATIVA</t>
  </si>
  <si>
    <t>NUMERO DE TRABAJADORES COTIZANTES AL REGIMEN SIL, POR C.C.A.F.</t>
  </si>
  <si>
    <t>NUMERO DE SUBSIDIOS INICIADOS DE ORIGEN COMUN PAGADOS POR LAS C.C.A.F.</t>
  </si>
  <si>
    <t>NUMERO DE DIAS PAGADOS EN SUBSIDIOS DE ORIGEN COMUN, POR LAS C.C.A.F.</t>
  </si>
  <si>
    <t>MONTO PAGADO EN SUBSIDIOS DE ORIGEN COMUN, POR LAS C.C.A.F.</t>
  </si>
  <si>
    <t xml:space="preserve">     SIL MATERNALES</t>
  </si>
  <si>
    <t xml:space="preserve">N° DE SUBSIDIOS INICIADOS SISTEMA DE SUBSIDIOS MATERNALES </t>
  </si>
  <si>
    <t>NUMERO DE DIAS PAGADOS POR EL SISTEMA MATERNAL</t>
  </si>
  <si>
    <t>GASTO EN SUBSIDIOS MATERNALES PAGADOS POR EL F.U.P.F.</t>
  </si>
  <si>
    <t>NUMERO  DE ASIGNACIONES FAMILIARES  PAGADAS,SEGÚN INSTITUCIONES</t>
  </si>
  <si>
    <t>GASTO EN ASIGNACIONES FAMILIARES  PAGADAS ,SEGÚN INSTITUCIONES</t>
  </si>
  <si>
    <t>SUBSIDIOS FAMILIARES EMITIDOS,  BENEFICIARIOS, MONTO Y CAUSANTES POR TIPO</t>
  </si>
  <si>
    <t>NUMERO DE SUBSIDIOS DE CESANTIA PAGADOS POR F.U.P.F</t>
  </si>
  <si>
    <t>MONTO PAGADO EN SUBSIDIOS DE CESANTIA PAGADOS POR EL F.U.P.F</t>
  </si>
  <si>
    <t>TOTAL</t>
  </si>
  <si>
    <t>A.Ch.S.</t>
  </si>
  <si>
    <t>C.Ch.C.</t>
  </si>
  <si>
    <t>I.S.T.</t>
  </si>
  <si>
    <t>Subtotal Mutuales</t>
  </si>
  <si>
    <t>Total</t>
  </si>
  <si>
    <t xml:space="preserve"> (*) : Incluye administradores delegados </t>
  </si>
  <si>
    <t>NUMERO DE TRABAJADORES POR LOS QUE SE COTIZO</t>
  </si>
  <si>
    <t>A LOS ORGANISMOS ADMINISTRADORES DE LA LEY N°16.744</t>
  </si>
  <si>
    <t xml:space="preserve"> LOS ORGANISMOS ADMINISTRADORES DE LA LEY N°16.744</t>
  </si>
  <si>
    <t>(Miles de pesos)</t>
  </si>
  <si>
    <r>
      <t xml:space="preserve">NUMERO DE </t>
    </r>
    <r>
      <rPr>
        <b/>
        <sz val="12"/>
        <color indexed="8"/>
        <rFont val="Arial"/>
        <family val="2"/>
      </rPr>
      <t>ENTIDADES EMPLEADORAS COTIZANTES</t>
    </r>
  </si>
  <si>
    <r>
      <t>A</t>
    </r>
    <r>
      <rPr>
        <b/>
        <sz val="12"/>
        <rFont val="Arial"/>
        <family val="2"/>
      </rPr>
      <t xml:space="preserve"> LOS ORGANISMOS ADMINISTRADORES DE LA LEY N°16.744</t>
    </r>
  </si>
  <si>
    <r>
      <t xml:space="preserve">REMUNERACION IMPONIBLE DE LOS </t>
    </r>
    <r>
      <rPr>
        <b/>
        <sz val="12"/>
        <color indexed="8"/>
        <rFont val="Arial"/>
        <family val="2"/>
      </rPr>
      <t>TRABAJADORES POR LOS QUE SE COTIZO A</t>
    </r>
    <r>
      <rPr>
        <b/>
        <sz val="12"/>
        <rFont val="Arial"/>
        <family val="2"/>
      </rPr>
      <t xml:space="preserve"> </t>
    </r>
  </si>
  <si>
    <t>DE TRAYECTO Y ENFERMEDADES PROFESIONALES DE LOS AFILIADOS</t>
  </si>
  <si>
    <t>A LOS ORGANISMOS ADMINISTRADORES DE LA LEY N° 16.744</t>
  </si>
  <si>
    <t>ORGANISMOS ADMINISTRADORES</t>
  </si>
  <si>
    <t>TOTAL AÑO</t>
  </si>
  <si>
    <t xml:space="preserve"> Por Accidentes de Trabajo</t>
  </si>
  <si>
    <t xml:space="preserve"> Por Accidentes de Trayecto</t>
  </si>
  <si>
    <t xml:space="preserve"> Por Enfermedad Profesional</t>
  </si>
  <si>
    <t>NUMERO DE DIAS DE SUBSIDIOS PAGADOS POR ACCIDENTES DEL TRABAJO,</t>
  </si>
  <si>
    <t>MONTO TOTAL DE SUBSIDIOS PAGADOS POR ACCIDENTES DEL TRABAJO,</t>
  </si>
  <si>
    <t xml:space="preserve">NUMERO DE INDEMNIZACIONES POR ACCIDENTES DEL TRABAJO </t>
  </si>
  <si>
    <t>Y ENFERMEDADES PROFESIONALES PAGADAS SEGUN ENTIDAD</t>
  </si>
  <si>
    <t xml:space="preserve"> NUMERO DE EMPRESAS AFILIADAS A  C.C.A.F.</t>
  </si>
  <si>
    <t>C.C.A.F.</t>
  </si>
  <si>
    <t>DE LOS ANDES</t>
  </si>
  <si>
    <t>LA ARAUCANA</t>
  </si>
  <si>
    <t>LOS HEROES</t>
  </si>
  <si>
    <t>18 DE SEPT.</t>
  </si>
  <si>
    <t>G.MISTRAL</t>
  </si>
  <si>
    <t xml:space="preserve"> NUMERO DE TRABAJADORES AFILIADOS  A  C.C.A.F.</t>
  </si>
  <si>
    <t xml:space="preserve"> NUMERO DE PENSIONADOS AFILIADOS A C.C.A.F.</t>
  </si>
  <si>
    <t>TASAS DE INTERES MENSUAL PARA OPERACIONES NO REAJUSTABLES EN MONEDA NACIONAL,</t>
  </si>
  <si>
    <t>Monto menor o igual a 200 U.F.</t>
  </si>
  <si>
    <t>(en porcentajes)</t>
  </si>
  <si>
    <t>PLAZO 24 MESES</t>
  </si>
  <si>
    <t xml:space="preserve">Julio </t>
  </si>
  <si>
    <t>18 DE SEPTIEMBRE</t>
  </si>
  <si>
    <t>G. MISTRAL</t>
  </si>
  <si>
    <t>PLAZO 36 MESES</t>
  </si>
  <si>
    <t>PLAZO 60 MESES</t>
  </si>
  <si>
    <t>(En miles de $)</t>
  </si>
  <si>
    <t xml:space="preserve">   C. C. A. F.</t>
  </si>
  <si>
    <t xml:space="preserve">TOTAL </t>
  </si>
  <si>
    <t>De los Andes</t>
  </si>
  <si>
    <t>La Araucana</t>
  </si>
  <si>
    <t>Los Héroes</t>
  </si>
  <si>
    <t xml:space="preserve">18 de Septiembre </t>
  </si>
  <si>
    <t>Gabriela Mistral</t>
  </si>
  <si>
    <t>N° DE SUBSIDIOS INICIADOS SISTEMA DE SUBSIDIOS MATERNALES</t>
  </si>
  <si>
    <t>PRENATAL</t>
  </si>
  <si>
    <t>S. DE SALUD</t>
  </si>
  <si>
    <t>ISAPRE</t>
  </si>
  <si>
    <t>POSTNATAL</t>
  </si>
  <si>
    <t>S.T.MATERNAL</t>
  </si>
  <si>
    <t>TOTAL SISTEMA</t>
  </si>
  <si>
    <t>Cifras sujetas a revisión.</t>
  </si>
  <si>
    <t>S. DE SALUD (*)</t>
  </si>
  <si>
    <t>NUMERO  DE ASIGNACIONES FAMILIARES  PAGADAS, SEGUN INSTITUCIONES</t>
  </si>
  <si>
    <t>I N S T I T U C I O N E S</t>
  </si>
  <si>
    <t>DIRECCION DE PREVISION DE CARABINEROS DE CHILE</t>
  </si>
  <si>
    <t xml:space="preserve">CAJA DE PREVISION DE LA DEFENSA NACIONAL </t>
  </si>
  <si>
    <t>SUB TOTAL CAJAS DE PREVISION</t>
  </si>
  <si>
    <t>C.C.A.F. LOS HEROES</t>
  </si>
  <si>
    <t>C.C.A.F. DE LOS ANDES</t>
  </si>
  <si>
    <t>C.C.A.F. GABRIELA MISTRAL</t>
  </si>
  <si>
    <t>C.C.A.F. 18 DE SEPTIEMBRE</t>
  </si>
  <si>
    <t>C.C.A.F. LA ARAUCANA</t>
  </si>
  <si>
    <t>SUB TOTAL C. C. A.  F.</t>
  </si>
  <si>
    <t>SERVICIO DE TESORERIAS</t>
  </si>
  <si>
    <t xml:space="preserve">SERV..  HIDROGRAF. Y OCEANOG. DE LA ARMADA </t>
  </si>
  <si>
    <t>FABRICA Y MAESTRANZAS DEL EJERCITO</t>
  </si>
  <si>
    <t>INSTITUTO NACIONAL DE DEPORTES</t>
  </si>
  <si>
    <t>SERVICIO AEROFOTOGRAM. DE LA FUERZA AEREA DE CHILE</t>
  </si>
  <si>
    <t>DIRECCION GENERAL DE AERONAUTICA CIVIL</t>
  </si>
  <si>
    <t>INSTITUTO GEOGRAFICO MILITAR</t>
  </si>
  <si>
    <t>SUPERINTENDENCIA DE ELECTRICIDAD Y COMBUSTIBLES</t>
  </si>
  <si>
    <t>SUPERINTENDENCIA DE VALORES Y SEGUROS</t>
  </si>
  <si>
    <t>SERVICIO NACIONAL DE CAPACITACION Y EMPLEO</t>
  </si>
  <si>
    <t>INSTITUTO NACIONAL DE HIDRAULICA</t>
  </si>
  <si>
    <t>JUNTA NACIONAL DE AUXILIO ESCOLAR Y BECAS</t>
  </si>
  <si>
    <t>DIRECCION GENERAL DEL CREDITO PRENDARIO</t>
  </si>
  <si>
    <t>INSTITUTO NACIONAL DE ESTADISTICAS</t>
  </si>
  <si>
    <t>INSTITUTO DE DESARROLLO AGROPECUARIO</t>
  </si>
  <si>
    <t>SERVICIO AGRICOLA Y GANADERO</t>
  </si>
  <si>
    <t>COMISION NAC. DE INVESTIG. CIENTIFICA Y TECNOL.</t>
  </si>
  <si>
    <t>CORPORACION DE FOMENTO DE LA PRODUCCION</t>
  </si>
  <si>
    <t>COMISION CHILENA DE ENERGIA NUCLEAR</t>
  </si>
  <si>
    <t>SERVICIO NACIONAL DE MENORES</t>
  </si>
  <si>
    <t>CONTRALORIA GENERAL DE LA REPUBLICA</t>
  </si>
  <si>
    <t>SUPERINTENDENCIA DE SEGURIDAD SOCIAL</t>
  </si>
  <si>
    <t>SERVICIO NACIONAL DE TURISMO</t>
  </si>
  <si>
    <t>INSTITUTO ANTARTICO CHILENO</t>
  </si>
  <si>
    <t>PARQUE METROPOLITANO DE SANTIAGO</t>
  </si>
  <si>
    <t>COMISION CHILENA DEL COBRE</t>
  </si>
  <si>
    <t>COMISION NACIONAL DE ENERGIA</t>
  </si>
  <si>
    <t>SUPERINTENDENCIA DE SERVICIOS SANITARIOS</t>
  </si>
  <si>
    <t>SERVICIO NACIONAL DE LA MUJER</t>
  </si>
  <si>
    <t xml:space="preserve">SUPERINTENDENCIA DE SALUD </t>
  </si>
  <si>
    <t>FONDO DE SOLIDARIDAD E INVERSION SOCIAL</t>
  </si>
  <si>
    <t>FONDO NACIONAL DE SALUD</t>
  </si>
  <si>
    <t>CENTRAL DE ABAST. DEL SIST. NAC. DE SERVICIOS DE SALUD</t>
  </si>
  <si>
    <t>INSTITUTO DE SALUD PUBLICA</t>
  </si>
  <si>
    <t>C.R.S. CORDILLERA ORIENTE</t>
  </si>
  <si>
    <t>HOSPITAL PADRE ALBERTO HURTADO</t>
  </si>
  <si>
    <t>SUB  TOTAL  INSTITUCIONES DESCENTRALIZADAS</t>
  </si>
  <si>
    <t>SERVICIO DE SALUD METROP. SUR</t>
  </si>
  <si>
    <t>SERVICIO DE SALUD METROP. CENTRAL</t>
  </si>
  <si>
    <t>SERVICIO DE SALUD METROP. SUR ORIENTE</t>
  </si>
  <si>
    <t>SERVICIO DE SALUD METROPOLITANO ORIENTE</t>
  </si>
  <si>
    <t>SERVICIO DE SALUD METROPOLITANO NORTE</t>
  </si>
  <si>
    <t>SERVICIO DE SALUD METROPOLITANO OCCIDENTE</t>
  </si>
  <si>
    <t>SERVICIO DE SALUD ARICA</t>
  </si>
  <si>
    <t>SERVICIO DE SALUD IQUIQUE</t>
  </si>
  <si>
    <t>SERVICIO DE SALUD ANTOFAGASTA</t>
  </si>
  <si>
    <t>SERVICIO DE SALUD ATACAMA</t>
  </si>
  <si>
    <t>SERVICIO DE SALUD COQUIMBO</t>
  </si>
  <si>
    <t>SERVICIO DE SALUD VALPARAISO-SAN ANTONIO</t>
  </si>
  <si>
    <t>SERVICIO DE SALUD VIÑA DEL MAR-QUILLOTA</t>
  </si>
  <si>
    <t>SERVICIO DE SALUD DEL LIB. GRAL. BDO. O"HIGGINS</t>
  </si>
  <si>
    <t>SERVICIO DE SALUD DEL MAULE</t>
  </si>
  <si>
    <t>SERVICIO DE SALUD CONCEPCION</t>
  </si>
  <si>
    <t>SERVICIO DE SALUD ARAUCO</t>
  </si>
  <si>
    <t>SERVICIO DE SALUD TALCAHUANO</t>
  </si>
  <si>
    <t>SERVICIO DE SALUD ÑUBLE</t>
  </si>
  <si>
    <t>SERVICIO DE SALUD BIO - BIO</t>
  </si>
  <si>
    <t>SERVICIO DE SALUD ARAUCANIA NORTE</t>
  </si>
  <si>
    <t>SERVICIO DE SALUD ARAUCANIA SUR</t>
  </si>
  <si>
    <t>SERVICIO DE SALUD VALDIVIA</t>
  </si>
  <si>
    <t>SERVICIO DE SALUD OSORNO</t>
  </si>
  <si>
    <t>SERVICIO DE SALUD MAGALLANES</t>
  </si>
  <si>
    <t>SUB TOTAL SERVICIOS DE SALUD</t>
  </si>
  <si>
    <t>UNIVERSIDAD DE CHILE</t>
  </si>
  <si>
    <t>UNIVERSIDAD DE SANTIAGO DE CHILE</t>
  </si>
  <si>
    <t>UNIVERSIDAD TECNOLOGICA METROPOLITANA</t>
  </si>
  <si>
    <t>UNIVERSIDAD DE TARAPACA</t>
  </si>
  <si>
    <t>UNIVERSIDAD ARTURO PRAT</t>
  </si>
  <si>
    <t>UNIVERSIDAD DE ANTOFAGASTA</t>
  </si>
  <si>
    <t>UNIVERSIDAD DE LA SERENA</t>
  </si>
  <si>
    <t>UNIVERSIDAD DE VALPARAISO</t>
  </si>
  <si>
    <t>UNIVERSIDAD DE ATACAMA</t>
  </si>
  <si>
    <t>UNIVERSIDAD DE BIO-BIO</t>
  </si>
  <si>
    <t>UNIVERSIDAD DE LA FRONTERA</t>
  </si>
  <si>
    <t>UNIVERSIDAD DE LOS LAGOS</t>
  </si>
  <si>
    <t>UNIVERSIDAD DE MAGALLANES</t>
  </si>
  <si>
    <t>UNIVERSIDAD DE TALCA</t>
  </si>
  <si>
    <t>UNIVERSIDAD METROP.DE CIENCIAS DE LA EDUCACION</t>
  </si>
  <si>
    <t>UNIVERSIDAD PLAYA ANCHA DE CIENCIAS DE LA EDUCACION</t>
  </si>
  <si>
    <t>SUB TOTAL UNIV.E INSTITUTOS PROFES.</t>
  </si>
  <si>
    <t>ASOCIACION CHILENA DE SEGURIDAD</t>
  </si>
  <si>
    <t>M. DE  SEG. DE LA  CAMARA CH. DE LA CONSTRUCCION</t>
  </si>
  <si>
    <t>INSTITUTO DE SUGURIDAD DEL TRABAJO</t>
  </si>
  <si>
    <t>SUB TOTAL MUTUALIDADES</t>
  </si>
  <si>
    <t>A.F.P. CUPRUM S.A.</t>
  </si>
  <si>
    <t>A.F.P. HABITAT S.A.</t>
  </si>
  <si>
    <t>A.F.P. PLANVITAL S.A.</t>
  </si>
  <si>
    <t>A.F.P. PROVIDA S.A.</t>
  </si>
  <si>
    <t>SUB  TOTAL  A.  F. P.</t>
  </si>
  <si>
    <t>LA INTERAMERICANA CIA. DE SEGUROS DE VIDA S.A.</t>
  </si>
  <si>
    <t>RENTA NACIONAL CIA. DE SEGUROS DE VIDA S.A.</t>
  </si>
  <si>
    <t>ING SEGUROS DE VIDA S.A.</t>
  </si>
  <si>
    <t>METLIFE CHILE SEGUROS DE VIDA  S.A.</t>
  </si>
  <si>
    <t>COMPAÑIA DE SEGUROS VIDA CORP S.A.</t>
  </si>
  <si>
    <t>BCI SEGUROS DE VIDA (EX-AXA )</t>
  </si>
  <si>
    <t>CIA.  DE SEGUROS DE VIDA CRUZ DEL SUR S.A.</t>
  </si>
  <si>
    <t>OHIO NATIONAL SEGUROS DE VIDA S.A.</t>
  </si>
  <si>
    <t>SUB  TOTAL  CIAS DE SEGURO</t>
  </si>
  <si>
    <t>TOTAL GENERAL</t>
  </si>
  <si>
    <t>GASTO EN ASIGNACIONES FAMILIARES  PAGADAS, SEGUN INSTITUCIONES</t>
  </si>
  <si>
    <t>C.R.S. PEÑALOLEN CORDILLERA ORIENTE</t>
  </si>
  <si>
    <t>SERVICIO DE SALUD ACONCAGUA</t>
  </si>
  <si>
    <t>SERV. DE SALUD  AYSEN DEL GRAL  C.  IBAÑEZ  DEL CAMPO</t>
  </si>
  <si>
    <t>PENTA VIDA COMPAÑÍA DE SEGUROS DE VIDA S.A.</t>
  </si>
  <si>
    <t>CHILENA CONSOLIDADA SEGUROS DE VIDA S.A.</t>
  </si>
  <si>
    <t>CIA. DE SEGUROS DE VIDA EUROAMERICA  S.A.</t>
  </si>
  <si>
    <t>CN LIFE CIA. DE SEGUROS DE VIDA S.A.</t>
  </si>
  <si>
    <t>SEGUROS VIDA SECURITY PREVISION  S.A.</t>
  </si>
  <si>
    <t>PRINCIPAL CIA.  DE SEGUROS DE VIDA CHILE S.A.</t>
  </si>
  <si>
    <t>Las cifras no incluyen las rebajas de cheques caducados y revalidados; si, los pagos retroactivos.</t>
  </si>
  <si>
    <t>Total País</t>
  </si>
  <si>
    <t xml:space="preserve"> SUBSIDIOS FAMILIARES EMITIDOS,  BENEFICIARIOS, MONTO Y CAUSANTES POR TIPO</t>
  </si>
  <si>
    <t>CAUSANTES</t>
  </si>
  <si>
    <t>Menores</t>
  </si>
  <si>
    <t>Recien Nacidos</t>
  </si>
  <si>
    <t>Embarazadas</t>
  </si>
  <si>
    <t>Madres</t>
  </si>
  <si>
    <t>TOTAL CAUSANTES</t>
  </si>
  <si>
    <t>N° DE BENEFICIARIOS</t>
  </si>
  <si>
    <t>Monto Emitido (miles de $)</t>
  </si>
  <si>
    <t>REGIONES</t>
  </si>
  <si>
    <t>NUMERO DE SUBSIDIOS DE CESANTIA PAGADOS POR F.U.P.F.</t>
  </si>
  <si>
    <t>De Los Andes</t>
  </si>
  <si>
    <t>18 de Septiembre</t>
  </si>
  <si>
    <t>Subtotal CCAF</t>
  </si>
  <si>
    <t>MONTO DE SUBSIDIOS DE CESANTIA PAGADOS POR EL F.U.P.F.</t>
  </si>
  <si>
    <t xml:space="preserve"> NUMERO DE SUBSIDIOS INICIADOS DE ORIGEN COMUN PAGADOS POR LAS C.C.A.F.</t>
  </si>
  <si>
    <t>T O T A L</t>
  </si>
  <si>
    <t>G. Mistral</t>
  </si>
  <si>
    <t>Fuente: Informes estadísticos y financieros mensuales de las CCAF.</t>
  </si>
  <si>
    <t>(Cifras en miles de $)</t>
  </si>
  <si>
    <t xml:space="preserve"> (*): Los montos incluyen aportes previsionales</t>
  </si>
  <si>
    <t>CIA. DE SEG.  DE VIDA CONSORCIO NACIONAL DE SEG. S.A.</t>
  </si>
  <si>
    <t xml:space="preserve"> BICE VIDA CIA. DE SEGUROS S.A. </t>
  </si>
  <si>
    <t>C.R.S. MAIPU</t>
  </si>
  <si>
    <t>Ex Servicio de Seguro Social</t>
  </si>
  <si>
    <t>INSTITUTO DE INVESTIGACIONES Y CONTROL</t>
  </si>
  <si>
    <t>Viudez</t>
  </si>
  <si>
    <t>Orfandad</t>
  </si>
  <si>
    <t>MENORES</t>
  </si>
  <si>
    <t>RECIEN NACIDOS</t>
  </si>
  <si>
    <t>EMBARAZADAS</t>
  </si>
  <si>
    <t>MADRES</t>
  </si>
  <si>
    <t>NUMERO DE SUF, SEGÚN TIPO DE SUBSIDIO Y REGIONES</t>
  </si>
  <si>
    <t>NUMERO DE CAUSANTES DE SUBSIDIO FAMILIAR, POR REGIONES</t>
  </si>
  <si>
    <t>NUMERO DE SUBSIDIOS FAMILIARES EMITIDOS SEGÚN TIPO DE CAUSANTES Y REGIONES</t>
  </si>
  <si>
    <t>NUMERO DE CAUSANTES DE SUBSIDIOS FAMILIARES EMITIDOS, SEGÚN REGIONES</t>
  </si>
  <si>
    <t>A.Ch.S. (*)</t>
  </si>
  <si>
    <t xml:space="preserve">   ACCIDENTES</t>
  </si>
  <si>
    <t>NUMERO DE ACCIDENTES, SEGÚN TIPO DE ACCIDENTE Y MUTUAL</t>
  </si>
  <si>
    <t>NUMERO DE DIAS PERDIDOS, POR ACC. DEL TRAB. Y DE TRAYECTO, SEGÚN TIPO DE ACC. Y MUT.</t>
  </si>
  <si>
    <t>NUMERO  DE TRABAJADORES PROTEGIDOS</t>
  </si>
  <si>
    <t>MUTUALES</t>
  </si>
  <si>
    <t>Asociación Chilena de Seguridad</t>
  </si>
  <si>
    <t>Mutual de Seguridad C.Ch.C.</t>
  </si>
  <si>
    <t>Instituto de Seguridad del Trabajo</t>
  </si>
  <si>
    <t>NUMERO  DE EMPRESAS ADHERENTES</t>
  </si>
  <si>
    <t>TIPO DE ACCIDENTE / MUTUAL</t>
  </si>
  <si>
    <t>ACCIDENTES TOTALES</t>
  </si>
  <si>
    <t>ACCIDENTES DEL TRABAJO</t>
  </si>
  <si>
    <t>ACCIDENTES DEL TRAYECTO</t>
  </si>
  <si>
    <t>NUMERO DE DIAS PERDIDOS, POR ACCIDENTES DEL TRABAJO Y DE TRAYECTO, SEGÚN TIPO DE ACCIDENTE Y MUTUAL</t>
  </si>
  <si>
    <t>TOTAL DIAS PERDIDOS</t>
  </si>
  <si>
    <t>ACCIDENTES DE TRAYECTO</t>
  </si>
  <si>
    <t xml:space="preserve"> Por Accidentes de Trabajo (*)</t>
  </si>
  <si>
    <t>INVALIDOS</t>
  </si>
  <si>
    <t>Discapacitados Mentales</t>
  </si>
  <si>
    <t>Inválidos</t>
  </si>
  <si>
    <t>Disc. Mentales</t>
  </si>
  <si>
    <t>Sept.</t>
  </si>
  <si>
    <t>(*) Total de empleadores que cotizaron en el mes.</t>
  </si>
  <si>
    <t>C.Ch.C. (*)</t>
  </si>
  <si>
    <t>I.S.T. (*)</t>
  </si>
  <si>
    <t xml:space="preserve">Otras Ex Cajas de Previsión </t>
  </si>
  <si>
    <t>del Bio-Bio</t>
  </si>
  <si>
    <t>de Arica y Parinacota</t>
  </si>
  <si>
    <t>De Arica y Parinacota</t>
  </si>
  <si>
    <t>De Tarapacá</t>
  </si>
  <si>
    <t>De Antofagasta</t>
  </si>
  <si>
    <t>De Atacama</t>
  </si>
  <si>
    <t>De Coquimbo</t>
  </si>
  <si>
    <t>De Valparaiso</t>
  </si>
  <si>
    <t>Del Libertador Gral. Bdo. O"Higgins</t>
  </si>
  <si>
    <t>Del Maule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</si>
  <si>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</si>
  <si>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</si>
  <si>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</si>
  <si>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</si>
  <si>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</si>
  <si>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</si>
  <si>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</si>
  <si>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A.F.P. CAPITAL S.A.</t>
  </si>
  <si>
    <t>SUBTOTAL CIAS DE SEGUROS</t>
  </si>
  <si>
    <t>NUMERO DE PENSIONES VIGENTES DE LA LEY N°16.744 SEGÚN TIPO DE PENSION</t>
  </si>
  <si>
    <t>Asistencial</t>
  </si>
  <si>
    <t xml:space="preserve">C.Ch.C. </t>
  </si>
  <si>
    <t>Gran Invalidez</t>
  </si>
  <si>
    <t>Invalidez Parcial</t>
  </si>
  <si>
    <t>Invalidez Total</t>
  </si>
  <si>
    <t>MONTOS TOTALES DE PENSIONES DE LA LEY N°16.745 SEGUN TIPO DE PENSION</t>
  </si>
  <si>
    <t>MONTOS TOTALES DE PENSIONES DE LA LEY N°16.744 POR ACC. DEL TRAB. Y ENF. PROFES.</t>
  </si>
  <si>
    <t>NUMERO DE PENSIONES VIGENTES DE LA LEY N°16.744 POR ACC. DEL TRAB. Y ENF. PROFES.</t>
  </si>
  <si>
    <t>EMITIDAS A PAGO POR ACCIDENTES DEL TRABAJO Y ENFERMEDAD PROFESIONAL</t>
  </si>
  <si>
    <t>MONTOS TOTALES DE  PENSIONES VIGENTES DE LA LEY N°16.744 SEGÚN TIPO DE PENSION</t>
  </si>
  <si>
    <t>TIPO DE PENSION Y ENTIDAD</t>
  </si>
  <si>
    <t xml:space="preserve">A.F.P. PROVIDA S.A. </t>
  </si>
  <si>
    <t>MAPFRE COMPAÑÍA DE SEGUROS</t>
  </si>
  <si>
    <t xml:space="preserve">C.C.A.F. LOS HEROES </t>
  </si>
  <si>
    <t>1.- REGIMEN DE ACC. DEL TRABAJO Y ENFERMEDADES PROFESIONALES</t>
  </si>
  <si>
    <t>2.- REGIMEN CAJAS DE COMPENSACION DE ASIGNACION FAMILIAR</t>
  </si>
  <si>
    <t>3.- SUBSIDIOS POR INCAPACIDAD LABORAL</t>
  </si>
  <si>
    <t>4.- ASIGNACION FAMILIAR</t>
  </si>
  <si>
    <t>5.- BENEFICIOS ASISTENCIALES</t>
  </si>
  <si>
    <t>6.- OTROS BENEFICIOS</t>
  </si>
  <si>
    <t>SERVICIO DE SALUD CHILOE</t>
  </si>
  <si>
    <t>SEGUROS VIDA SECURITY PREVISION</t>
  </si>
  <si>
    <t>INTERAMERICANA  SEGUROS DE VIDA Y AHORRO</t>
  </si>
  <si>
    <t>CORP VIDA  CIA. DE SEGUROS DE VIDA</t>
  </si>
  <si>
    <t>BICE VIDA SEGUROS DE VIDA</t>
  </si>
  <si>
    <t>MAPFRE SEGUROS</t>
  </si>
  <si>
    <t>INSTITUTO DE PREVISION SOCIAL</t>
  </si>
  <si>
    <t>INTITUTO DE SEGURIDAD LABORAL</t>
  </si>
  <si>
    <t xml:space="preserve">(**) : Incluye administradores delegados </t>
  </si>
  <si>
    <t>I.S.L.(ex INP) (*)</t>
  </si>
  <si>
    <t>ENTIDADES</t>
  </si>
  <si>
    <t>NUMERO DE TRABAJADORES PROTEGIDOS POR EL SEGURO DE LA LEY 16.744.</t>
  </si>
  <si>
    <t>NUMERO DE EMPRESAS ADHERENTES DE LA LEY 16.744.</t>
  </si>
  <si>
    <t>No incluye intermediación Financiera</t>
  </si>
  <si>
    <t>SERVICIO DE SALUD RELONCAVI (EXLLANQUIHUIE-CHILOE-PALENA)</t>
  </si>
  <si>
    <t>INFORMACION ESTADISTICA MENSUAL AÑO 2010</t>
  </si>
  <si>
    <t>AÑO 2010</t>
  </si>
  <si>
    <t>SEGÚN PLAZOS, VIGENTES AL ULTIMO DIA DE CADA MES. AÑO 2010</t>
  </si>
  <si>
    <t>2 0 1 0</t>
  </si>
  <si>
    <t>NIÑO M. DE 1 AÑO</t>
  </si>
  <si>
    <t>GASTO EN SUBSIDIOS MATERNALES PAGADOS POR EL F.U.P.F. AÑO 2010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</si>
  <si>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</si>
  <si>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(*) Total de Trabajadores que cotizaron en el mes.</t>
  </si>
  <si>
    <t>de Tarapaca</t>
  </si>
  <si>
    <t>de Antofagasta</t>
  </si>
  <si>
    <t>de Atacama</t>
  </si>
  <si>
    <t>de Coquimbo</t>
  </si>
  <si>
    <t>de Valparaiso</t>
  </si>
  <si>
    <t>de O'Higgins</t>
  </si>
  <si>
    <t>del Maule</t>
  </si>
  <si>
    <t>de la Araucanía</t>
  </si>
  <si>
    <t>de los Ríos</t>
  </si>
  <si>
    <t>de los Lagos</t>
  </si>
  <si>
    <t>de Aysen</t>
  </si>
  <si>
    <t>de Magallanes</t>
  </si>
  <si>
    <t>Metropolitana</t>
  </si>
  <si>
    <t>CONSORCIO NACIONAL DE SEGUROS</t>
  </si>
  <si>
    <t>PRINCIPAL CIA.  DE SEGUROS DE VIDA  S.A.</t>
  </si>
  <si>
    <t>CHILENA CONSOLIDADA SEGUROS</t>
  </si>
  <si>
    <t>EUROAMERICA  SEGUROS DE VIDA S.A.</t>
  </si>
  <si>
    <t>CN LIFE CIA. DE SEGUROS</t>
  </si>
  <si>
    <t>PENTA VIDA</t>
  </si>
  <si>
    <t>BBVA SEGUROS DE VIDA S.A.</t>
  </si>
  <si>
    <t>C.R.S. DE MAIPU</t>
  </si>
  <si>
    <t>(*) Información provisoria por estar incompleta.</t>
  </si>
  <si>
    <t>NUMERO DE ENTIDADES EMPLEADORAS COTIZANTES</t>
  </si>
  <si>
    <t xml:space="preserve">NUMERO DE TRABAJADORES POR LOS QUE SE COTIZÓ </t>
  </si>
  <si>
    <t>NUMERO DE SUBSIDIOS INICIADOS POR ACCIDENTES DEL TRABAJO</t>
  </si>
  <si>
    <t>NUMERO DE DÍAS DE SUBSIDIOS PAGADOS POR ACCIDENTES DEL TRABAJO</t>
  </si>
  <si>
    <t>NUMERO DE SUBSIDIOS POR DISCAPACIDAD MENTAL, SEGÚN REGIONES</t>
  </si>
  <si>
    <t>MONTO EMITIDO EN SUBSIDIOS POR DISCAPACIDAD MENTAL, SEGÚN REGIONES</t>
  </si>
  <si>
    <t>(Miles de $)</t>
  </si>
  <si>
    <t>COMISION NAC. DE INVESTIG. CIENTIFICA Y TECNOL. (1)</t>
  </si>
  <si>
    <t>I.S.L.(ex INP) (**)</t>
  </si>
  <si>
    <t xml:space="preserve">LOS HEROES </t>
  </si>
  <si>
    <t xml:space="preserve"> NUMERO DE CREDITOS DE CONSUMO OTORGADOS POR EL SISTEMA C.C.A.F.</t>
  </si>
  <si>
    <t>MONTO DE LOS CREDITOS DE CONSUMO OTORGADOS POR EL SISTEMA C.C.A.F.</t>
  </si>
  <si>
    <t>NUMERO DE CREDITOS DE CONSUMO OTORGADOS POR EL SISTEMA C.C.A.F.</t>
  </si>
  <si>
    <t>MONTOS  EN CREDITOS DE CONSUMO OTORGADOS POR EL SISTEMA C.C.A.F.</t>
  </si>
  <si>
    <t>NUMERO DE CREDITOS HIPOTECARIOS OTORGADOS POR EL SISTEMA CCAF</t>
  </si>
  <si>
    <t>NUMERO DE CREDITOS DE HIPOTECARIOS OTORGADOS POR EL SISTEMA C.C.A.F.</t>
  </si>
  <si>
    <t>MONTOS  EN CREDITOS HIPOTECARIOS OTORGADOS POR EL SISTEMA C.C.A.F.</t>
  </si>
  <si>
    <t>MONTOS EN CREDITOS HIPOTECARIOS OTORGADOS POR EL SISTEMA C.C.A.F.</t>
  </si>
  <si>
    <t>(**)  Incluye días perdidos por accidentes  de trayecto y por enfermedad profesional, e información de los administradores delegados.</t>
  </si>
  <si>
    <t xml:space="preserve">INSTITUTO NACIONAL DE HIDRAULICA </t>
  </si>
  <si>
    <t xml:space="preserve">S. DE SALUD </t>
  </si>
  <si>
    <t xml:space="preserve">I.S.T. (*) </t>
  </si>
  <si>
    <t xml:space="preserve">I.S.T. </t>
  </si>
  <si>
    <t xml:space="preserve">A.Ch.S. </t>
  </si>
  <si>
    <t>(a)</t>
  </si>
  <si>
    <t>(a):Corresponde sólo a Administradores Delegados.</t>
  </si>
  <si>
    <t>CORPORACION ASISTENCIA JUDICIAL REG. METROPOLITANA</t>
  </si>
  <si>
    <t>SERVICIO DE SALUD METROP. ORIENTE</t>
  </si>
  <si>
    <t>SERVICIO DE SALUD METROP. NORTE</t>
  </si>
  <si>
    <t>SERVICIO DE SALUD METROP. OCCIDENTE</t>
  </si>
  <si>
    <t>SERVICIO DE SALUD VALPO-SAN ANTONIO</t>
  </si>
  <si>
    <t>SERVICIO DE SALUD O'HIGGINS</t>
  </si>
  <si>
    <t>SERVICIO DE SALUD DEL RELONCAVI</t>
  </si>
  <si>
    <t xml:space="preserve">SERV. DE SALUD  AYSEN DEL G. </t>
  </si>
  <si>
    <t>NUMERO DE PENSIONES VIGENTES DE LA LEY N°16.744 SEGUN TIPO DE PENSION</t>
  </si>
  <si>
    <t>NUMERO DE PENSIONES VIGENTES DE LA LEY N°16.744 SEGUN ENTIDAD</t>
  </si>
  <si>
    <t>de Arica</t>
  </si>
  <si>
    <t>de La Araucanía</t>
  </si>
  <si>
    <t>de Los Ríos</t>
  </si>
  <si>
    <t>de Los Lagos</t>
  </si>
  <si>
    <t>(b)</t>
  </si>
  <si>
    <t>(a) Corresponde al total de Empresas que declararon cotizaciones, independientemente que las hayan pagado o no.</t>
  </si>
  <si>
    <t>POR EL SEGURO DE LA LEY N°16.744 (a)</t>
  </si>
  <si>
    <t>(a) Corresponde al total de trabajadores por quienes se declararon cotizaciones, independientemente que se hayan pagado o no.</t>
  </si>
  <si>
    <t>DE LA LEY N°16.744 (a)</t>
  </si>
  <si>
    <t xml:space="preserve">(*) Incluye indemnizaciones por accidentes de trayecto. </t>
  </si>
  <si>
    <t xml:space="preserve">(*) Incluye monto en indemnizaciones por accidentes de trayecto. </t>
  </si>
  <si>
    <t xml:space="preserve"> Por Accidentes de Trabajo </t>
  </si>
  <si>
    <t xml:space="preserve">Abril </t>
  </si>
  <si>
    <t>TOTAL TRABAJADORES</t>
  </si>
  <si>
    <t>TOTAL EMPRESAS</t>
  </si>
  <si>
    <t>(b) Información provisoria a la fecha.</t>
  </si>
  <si>
    <t>(*)  Incluye días perdidos por accidentes  de trayecto y por enfermedad profesional, e información de los administradores delegados.</t>
  </si>
  <si>
    <t>(**) Incluye indemnizaciones por accidentes  de trabajo, trayecto y por enfermedad profesional, febrero sin información.</t>
  </si>
  <si>
    <t>(**) Incluye monto de indemnizaciones por accidentes  de trabajo, trayecto y por enfermedad profesional, febrero sin información.</t>
  </si>
  <si>
    <t>(c) Pendiente por verificación en su fuente de origen.</t>
  </si>
  <si>
    <t>I P S</t>
  </si>
  <si>
    <t xml:space="preserve">INSTITUTO DE PREVISION SOCIAL </t>
  </si>
  <si>
    <t>Noviemb</t>
  </si>
  <si>
    <t>Diciemb(*)</t>
  </si>
  <si>
    <t>MES: Diciembre 2010</t>
  </si>
  <si>
    <t>La equivalencia de las 200 UF es $4.291.110 al 31/12/2010</t>
  </si>
  <si>
    <t>Promedio</t>
  </si>
  <si>
    <t>(*) Las cifras incluyen a Accidentes del trabajo y Enfermedades Profesionales.</t>
  </si>
  <si>
    <t>NUMERO DE SUBSIDIOS INICIADOS POR ACCIDENTES DEL TRABAJO,</t>
  </si>
  <si>
    <t>(b) Incluye Administradores Delegados</t>
  </si>
  <si>
    <t>I.S.L.(ex INP) (b)</t>
  </si>
  <si>
    <t>TOTAL GENERAL(**)</t>
  </si>
  <si>
    <t>Promedios</t>
  </si>
  <si>
    <t>Invalidez Parcial (a)</t>
  </si>
  <si>
    <t xml:space="preserve">I.S.L.(ex INP) </t>
  </si>
  <si>
    <t>(a) cifra incluye las pensiones por Invalidez Total y Gran Invalidez.</t>
  </si>
  <si>
    <t>(*) Incluye N° de pensiones por accidentes  de trabajo y por enfermedad profesional.</t>
  </si>
</sst>
</file>

<file path=xl/styles.xml><?xml version="1.0" encoding="utf-8"?>
<styleSheet xmlns="http://schemas.openxmlformats.org/spreadsheetml/2006/main">
  <numFmts count="8">
    <numFmt numFmtId="6" formatCode="&quot;$&quot;\ #,##0;[Red]\-&quot;$&quot;\ #,##0"/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_);\(#,##0\)"/>
    <numFmt numFmtId="167" formatCode="#,##0;[Red]#,##0"/>
    <numFmt numFmtId="168" formatCode="_-* #,##0.00\ _P_t_s_-;\-* #,##0.00\ _P_t_s_-;_-* &quot;-&quot;??\ _P_t_s_-;_-@_-"/>
    <numFmt numFmtId="169" formatCode="0.000_)"/>
  </numFmts>
  <fonts count="3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u/>
      <sz val="12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8"/>
      <color indexed="8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3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9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56">
    <xf numFmtId="0" fontId="0" fillId="0" borderId="0" xfId="0"/>
    <xf numFmtId="0" fontId="3" fillId="2" borderId="0" xfId="0" applyFont="1" applyFill="1"/>
    <xf numFmtId="0" fontId="2" fillId="3" borderId="0" xfId="1" applyFill="1" applyBorder="1" applyAlignment="1" applyProtection="1"/>
    <xf numFmtId="3" fontId="3" fillId="3" borderId="1" xfId="0" applyNumberFormat="1" applyFont="1" applyFill="1" applyBorder="1"/>
    <xf numFmtId="0" fontId="0" fillId="2" borderId="0" xfId="0" applyFill="1"/>
    <xf numFmtId="3" fontId="0" fillId="3" borderId="0" xfId="0" applyNumberFormat="1" applyFill="1"/>
    <xf numFmtId="3" fontId="7" fillId="3" borderId="0" xfId="0" applyNumberFormat="1" applyFont="1" applyFill="1" applyBorder="1" applyAlignment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0" xfId="0" applyNumberFormat="1" applyFill="1" applyBorder="1"/>
    <xf numFmtId="0" fontId="0" fillId="3" borderId="0" xfId="0" applyFill="1"/>
    <xf numFmtId="0" fontId="0" fillId="0" borderId="0" xfId="0" applyBorder="1"/>
    <xf numFmtId="3" fontId="14" fillId="3" borderId="3" xfId="0" applyNumberFormat="1" applyFont="1" applyFill="1" applyBorder="1" applyAlignment="1"/>
    <xf numFmtId="0" fontId="13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8" fillId="3" borderId="0" xfId="0" applyFont="1" applyFill="1"/>
    <xf numFmtId="3" fontId="15" fillId="3" borderId="0" xfId="1" applyNumberFormat="1" applyFont="1" applyFill="1" applyBorder="1" applyAlignment="1" applyProtection="1">
      <alignment horizontal="left"/>
    </xf>
    <xf numFmtId="0" fontId="13" fillId="3" borderId="0" xfId="0" applyFont="1" applyFill="1"/>
    <xf numFmtId="0" fontId="15" fillId="3" borderId="0" xfId="1" applyFont="1" applyFill="1" applyBorder="1" applyAlignment="1" applyProtection="1">
      <alignment horizontal="left" wrapText="1"/>
    </xf>
    <xf numFmtId="0" fontId="15" fillId="3" borderId="0" xfId="1" applyFont="1" applyFill="1" applyBorder="1" applyAlignment="1" applyProtection="1">
      <alignment horizontal="left"/>
    </xf>
    <xf numFmtId="0" fontId="11" fillId="3" borderId="0" xfId="0" applyFont="1" applyFill="1"/>
    <xf numFmtId="0" fontId="16" fillId="3" borderId="0" xfId="0" applyFont="1" applyFill="1"/>
    <xf numFmtId="0" fontId="15" fillId="3" borderId="0" xfId="1" applyNumberFormat="1" applyFont="1" applyFill="1" applyBorder="1" applyAlignment="1" applyProtection="1">
      <alignment horizontal="left" wrapText="1"/>
    </xf>
    <xf numFmtId="0" fontId="17" fillId="2" borderId="0" xfId="0" applyFont="1" applyFill="1"/>
    <xf numFmtId="0" fontId="14" fillId="2" borderId="0" xfId="0" applyFont="1" applyFill="1"/>
    <xf numFmtId="3" fontId="0" fillId="0" borderId="0" xfId="0" applyNumberFormat="1"/>
    <xf numFmtId="3" fontId="14" fillId="3" borderId="1" xfId="0" applyNumberFormat="1" applyFont="1" applyFill="1" applyBorder="1"/>
    <xf numFmtId="3" fontId="14" fillId="3" borderId="2" xfId="0" applyNumberFormat="1" applyFont="1" applyFill="1" applyBorder="1"/>
    <xf numFmtId="3" fontId="8" fillId="3" borderId="2" xfId="0" applyNumberFormat="1" applyFont="1" applyFill="1" applyBorder="1"/>
    <xf numFmtId="3" fontId="8" fillId="3" borderId="4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6" xfId="0" applyNumberFormat="1" applyFont="1" applyFill="1" applyBorder="1" applyAlignment="1">
      <alignment horizontal="right"/>
    </xf>
    <xf numFmtId="3" fontId="8" fillId="3" borderId="7" xfId="0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8" fillId="3" borderId="10" xfId="0" applyNumberFormat="1" applyFont="1" applyFill="1" applyBorder="1"/>
    <xf numFmtId="3" fontId="8" fillId="3" borderId="1" xfId="0" applyNumberFormat="1" applyFont="1" applyFill="1" applyBorder="1"/>
    <xf numFmtId="3" fontId="8" fillId="3" borderId="11" xfId="0" applyNumberFormat="1" applyFont="1" applyFill="1" applyBorder="1"/>
    <xf numFmtId="3" fontId="0" fillId="3" borderId="12" xfId="0" applyNumberFormat="1" applyFill="1" applyBorder="1"/>
    <xf numFmtId="3" fontId="0" fillId="3" borderId="13" xfId="0" applyNumberFormat="1" applyFill="1" applyBorder="1" applyAlignment="1">
      <alignment horizontal="right"/>
    </xf>
    <xf numFmtId="3" fontId="8" fillId="3" borderId="14" xfId="0" applyNumberFormat="1" applyFont="1" applyFill="1" applyBorder="1"/>
    <xf numFmtId="3" fontId="8" fillId="3" borderId="15" xfId="0" applyNumberFormat="1" applyFont="1" applyFill="1" applyBorder="1"/>
    <xf numFmtId="3" fontId="14" fillId="3" borderId="0" xfId="0" applyNumberFormat="1" applyFont="1" applyFill="1" applyBorder="1"/>
    <xf numFmtId="3" fontId="8" fillId="3" borderId="1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right"/>
    </xf>
    <xf numFmtId="3" fontId="8" fillId="3" borderId="16" xfId="0" applyNumberFormat="1" applyFont="1" applyFill="1" applyBorder="1" applyAlignment="1">
      <alignment horizontal="right"/>
    </xf>
    <xf numFmtId="3" fontId="8" fillId="3" borderId="0" xfId="0" applyNumberFormat="1" applyFont="1" applyFill="1" applyBorder="1"/>
    <xf numFmtId="3" fontId="8" fillId="3" borderId="18" xfId="0" applyNumberFormat="1" applyFont="1" applyFill="1" applyBorder="1"/>
    <xf numFmtId="3" fontId="13" fillId="3" borderId="0" xfId="0" applyNumberFormat="1" applyFont="1" applyFill="1" applyAlignment="1">
      <alignment horizontal="centerContinuous"/>
    </xf>
    <xf numFmtId="3" fontId="8" fillId="3" borderId="4" xfId="0" applyNumberFormat="1" applyFont="1" applyFill="1" applyBorder="1" applyAlignment="1">
      <alignment horizontal="center"/>
    </xf>
    <xf numFmtId="3" fontId="8" fillId="3" borderId="19" xfId="0" applyNumberFormat="1" applyFont="1" applyFill="1" applyBorder="1"/>
    <xf numFmtId="0" fontId="18" fillId="3" borderId="0" xfId="0" applyFont="1" applyFill="1" applyBorder="1"/>
    <xf numFmtId="0" fontId="18" fillId="3" borderId="0" xfId="0" applyFont="1" applyFill="1"/>
    <xf numFmtId="3" fontId="8" fillId="0" borderId="0" xfId="0" applyNumberFormat="1" applyFont="1" applyBorder="1" applyAlignment="1">
      <alignment horizontal="center"/>
    </xf>
    <xf numFmtId="3" fontId="8" fillId="3" borderId="20" xfId="0" applyNumberFormat="1" applyFont="1" applyFill="1" applyBorder="1" applyAlignment="1">
      <alignment horizontal="center"/>
    </xf>
    <xf numFmtId="3" fontId="8" fillId="3" borderId="8" xfId="0" applyNumberFormat="1" applyFont="1" applyFill="1" applyBorder="1"/>
    <xf numFmtId="3" fontId="8" fillId="3" borderId="9" xfId="0" applyNumberFormat="1" applyFont="1" applyFill="1" applyBorder="1"/>
    <xf numFmtId="3" fontId="14" fillId="3" borderId="10" xfId="0" applyNumberFormat="1" applyFont="1" applyFill="1" applyBorder="1"/>
    <xf numFmtId="0" fontId="8" fillId="2" borderId="0" xfId="0" applyFont="1" applyFill="1"/>
    <xf numFmtId="3" fontId="14" fillId="3" borderId="11" xfId="0" applyNumberFormat="1" applyFont="1" applyFill="1" applyBorder="1"/>
    <xf numFmtId="3" fontId="8" fillId="3" borderId="12" xfId="0" applyNumberFormat="1" applyFont="1" applyFill="1" applyBorder="1"/>
    <xf numFmtId="3" fontId="8" fillId="3" borderId="13" xfId="0" applyNumberFormat="1" applyFont="1" applyFill="1" applyBorder="1"/>
    <xf numFmtId="3" fontId="8" fillId="3" borderId="21" xfId="0" applyNumberFormat="1" applyFont="1" applyFill="1" applyBorder="1"/>
    <xf numFmtId="0" fontId="0" fillId="0" borderId="0" xfId="0" applyAlignment="1">
      <alignment horizontal="left"/>
    </xf>
    <xf numFmtId="3" fontId="8" fillId="3" borderId="22" xfId="0" applyNumberFormat="1" applyFont="1" applyFill="1" applyBorder="1"/>
    <xf numFmtId="0" fontId="0" fillId="3" borderId="0" xfId="0" applyFill="1" applyBorder="1"/>
    <xf numFmtId="0" fontId="0" fillId="2" borderId="0" xfId="0" applyFill="1" applyBorder="1"/>
    <xf numFmtId="3" fontId="10" fillId="0" borderId="17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3" fontId="8" fillId="3" borderId="20" xfId="0" applyNumberFormat="1" applyFont="1" applyFill="1" applyBorder="1" applyAlignment="1">
      <alignment horizontal="right"/>
    </xf>
    <xf numFmtId="3" fontId="8" fillId="3" borderId="23" xfId="0" applyNumberFormat="1" applyFont="1" applyFill="1" applyBorder="1" applyAlignment="1">
      <alignment horizontal="right"/>
    </xf>
    <xf numFmtId="0" fontId="0" fillId="0" borderId="24" xfId="0" applyBorder="1"/>
    <xf numFmtId="0" fontId="13" fillId="3" borderId="0" xfId="0" applyFont="1" applyFill="1" applyBorder="1" applyAlignment="1">
      <alignment horizontal="centerContinuous" wrapText="1"/>
    </xf>
    <xf numFmtId="0" fontId="0" fillId="3" borderId="0" xfId="0" applyFill="1" applyBorder="1" applyAlignment="1">
      <alignment horizontal="centerContinuous" wrapText="1"/>
    </xf>
    <xf numFmtId="0" fontId="13" fillId="3" borderId="0" xfId="0" applyNumberFormat="1" applyFont="1" applyFill="1" applyBorder="1" applyAlignment="1">
      <alignment horizontal="centerContinuous" wrapText="1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Continuous"/>
    </xf>
    <xf numFmtId="0" fontId="0" fillId="3" borderId="20" xfId="0" applyFill="1" applyBorder="1" applyAlignment="1"/>
    <xf numFmtId="3" fontId="8" fillId="0" borderId="23" xfId="0" applyNumberFormat="1" applyFont="1" applyBorder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3" borderId="10" xfId="0" applyFont="1" applyFill="1" applyBorder="1" applyAlignment="1">
      <alignment horizontal="left"/>
    </xf>
    <xf numFmtId="3" fontId="14" fillId="3" borderId="8" xfId="0" applyNumberFormat="1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9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>
      <alignment horizontal="right"/>
    </xf>
    <xf numFmtId="3" fontId="14" fillId="3" borderId="12" xfId="0" applyNumberFormat="1" applyFont="1" applyFill="1" applyBorder="1"/>
    <xf numFmtId="0" fontId="8" fillId="3" borderId="19" xfId="0" applyFont="1" applyFill="1" applyBorder="1" applyAlignment="1"/>
    <xf numFmtId="3" fontId="8" fillId="3" borderId="18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Continuous"/>
    </xf>
    <xf numFmtId="0" fontId="0" fillId="2" borderId="0" xfId="0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0" fontId="8" fillId="3" borderId="20" xfId="0" applyFont="1" applyFill="1" applyBorder="1" applyAlignment="1"/>
    <xf numFmtId="3" fontId="0" fillId="3" borderId="25" xfId="0" applyNumberFormat="1" applyFill="1" applyBorder="1"/>
    <xf numFmtId="3" fontId="0" fillId="3" borderId="26" xfId="0" applyNumberFormat="1" applyFill="1" applyBorder="1"/>
    <xf numFmtId="0" fontId="14" fillId="2" borderId="0" xfId="0" applyFont="1" applyFill="1" applyBorder="1"/>
    <xf numFmtId="3" fontId="0" fillId="3" borderId="27" xfId="0" applyNumberFormat="1" applyFill="1" applyBorder="1"/>
    <xf numFmtId="3" fontId="0" fillId="3" borderId="28" xfId="0" applyNumberFormat="1" applyFill="1" applyBorder="1"/>
    <xf numFmtId="0" fontId="13" fillId="3" borderId="0" xfId="0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3" fontId="20" fillId="3" borderId="0" xfId="0" applyNumberFormat="1" applyFont="1" applyFill="1" applyBorder="1"/>
    <xf numFmtId="3" fontId="0" fillId="2" borderId="0" xfId="0" applyNumberFormat="1" applyFill="1" applyBorder="1"/>
    <xf numFmtId="3" fontId="0" fillId="3" borderId="13" xfId="0" applyNumberFormat="1" applyFill="1" applyBorder="1"/>
    <xf numFmtId="3" fontId="2" fillId="2" borderId="0" xfId="1" applyNumberFormat="1" applyFill="1" applyBorder="1" applyAlignment="1" applyProtection="1">
      <alignment horizontal="right"/>
    </xf>
    <xf numFmtId="0" fontId="21" fillId="0" borderId="0" xfId="1" applyFont="1" applyAlignment="1" applyProtection="1">
      <alignment horizontal="centerContinuous"/>
    </xf>
    <xf numFmtId="0" fontId="22" fillId="0" borderId="0" xfId="1" applyFont="1" applyAlignment="1" applyProtection="1">
      <alignment horizontal="centerContinuous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0" fontId="21" fillId="0" borderId="0" xfId="1" applyFont="1" applyAlignment="1" applyProtection="1">
      <alignment horizontal="centerContinuous" wrapText="1"/>
    </xf>
    <xf numFmtId="0" fontId="10" fillId="0" borderId="0" xfId="0" applyFont="1" applyAlignment="1">
      <alignment horizontal="centerContinuous" wrapText="1"/>
    </xf>
    <xf numFmtId="0" fontId="13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13" fillId="0" borderId="0" xfId="0" applyFont="1"/>
    <xf numFmtId="0" fontId="23" fillId="0" borderId="20" xfId="0" applyFont="1" applyBorder="1"/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24" fillId="0" borderId="10" xfId="0" applyFont="1" applyBorder="1" applyAlignment="1">
      <alignment horizontal="left"/>
    </xf>
    <xf numFmtId="39" fontId="24" fillId="0" borderId="1" xfId="0" quotePrefix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39" fontId="24" fillId="0" borderId="1" xfId="0" quotePrefix="1" applyNumberFormat="1" applyFont="1" applyFill="1" applyBorder="1" applyAlignment="1">
      <alignment horizontal="center"/>
    </xf>
    <xf numFmtId="16" fontId="24" fillId="0" borderId="10" xfId="0" applyNumberFormat="1" applyFont="1" applyFill="1" applyBorder="1" applyAlignment="1">
      <alignment horizontal="left"/>
    </xf>
    <xf numFmtId="0" fontId="24" fillId="0" borderId="14" xfId="0" applyFont="1" applyBorder="1" applyAlignment="1">
      <alignment horizontal="left"/>
    </xf>
    <xf numFmtId="39" fontId="24" fillId="0" borderId="15" xfId="0" quotePrefix="1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0" fillId="0" borderId="30" xfId="0" applyBorder="1"/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0" fillId="3" borderId="0" xfId="0" applyFont="1" applyFill="1" applyBorder="1" applyAlignment="1">
      <alignment horizontal="centerContinuous" wrapText="1"/>
    </xf>
    <xf numFmtId="0" fontId="10" fillId="3" borderId="0" xfId="0" applyNumberFormat="1" applyFont="1" applyFill="1" applyBorder="1" applyAlignment="1">
      <alignment horizontal="centerContinuous" wrapText="1"/>
    </xf>
    <xf numFmtId="164" fontId="0" fillId="3" borderId="0" xfId="0" applyNumberFormat="1" applyFill="1" applyBorder="1"/>
    <xf numFmtId="3" fontId="17" fillId="3" borderId="9" xfId="0" applyNumberFormat="1" applyFont="1" applyFill="1" applyBorder="1" applyAlignment="1">
      <alignment horizontal="right"/>
    </xf>
    <xf numFmtId="3" fontId="10" fillId="3" borderId="9" xfId="0" applyNumberFormat="1" applyFont="1" applyFill="1" applyBorder="1" applyAlignment="1">
      <alignment horizontal="right"/>
    </xf>
    <xf numFmtId="3" fontId="17" fillId="3" borderId="2" xfId="0" applyNumberFormat="1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0" fillId="3" borderId="13" xfId="0" applyNumberFormat="1" applyFont="1" applyFill="1" applyBorder="1" applyAlignment="1">
      <alignment horizontal="right"/>
    </xf>
    <xf numFmtId="0" fontId="10" fillId="3" borderId="19" xfId="0" applyFont="1" applyFill="1" applyBorder="1" applyAlignment="1"/>
    <xf numFmtId="3" fontId="10" fillId="3" borderId="18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>
      <alignment horizontal="centerContinuous" wrapText="1"/>
    </xf>
    <xf numFmtId="0" fontId="20" fillId="2" borderId="0" xfId="0" applyFont="1" applyFill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0" fontId="20" fillId="3" borderId="0" xfId="0" applyFont="1" applyFill="1" applyBorder="1"/>
    <xf numFmtId="0" fontId="13" fillId="0" borderId="16" xfId="0" applyFont="1" applyBorder="1"/>
    <xf numFmtId="0" fontId="10" fillId="0" borderId="20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3" fillId="0" borderId="0" xfId="0" applyFont="1" applyBorder="1"/>
    <xf numFmtId="3" fontId="10" fillId="0" borderId="8" xfId="0" applyNumberFormat="1" applyFont="1" applyBorder="1"/>
    <xf numFmtId="0" fontId="14" fillId="0" borderId="0" xfId="0" applyFont="1" applyBorder="1"/>
    <xf numFmtId="3" fontId="14" fillId="0" borderId="1" xfId="0" applyNumberFormat="1" applyFont="1" applyBorder="1"/>
    <xf numFmtId="3" fontId="14" fillId="0" borderId="2" xfId="0" applyNumberFormat="1" applyFont="1" applyBorder="1"/>
    <xf numFmtId="164" fontId="0" fillId="0" borderId="1" xfId="0" applyNumberFormat="1" applyBorder="1"/>
    <xf numFmtId="3" fontId="14" fillId="0" borderId="1" xfId="0" applyNumberFormat="1" applyFont="1" applyBorder="1" applyAlignment="1">
      <alignment horizontal="right"/>
    </xf>
    <xf numFmtId="0" fontId="14" fillId="0" borderId="24" xfId="0" applyFont="1" applyBorder="1"/>
    <xf numFmtId="3" fontId="14" fillId="0" borderId="15" xfId="0" applyNumberFormat="1" applyFont="1" applyBorder="1"/>
    <xf numFmtId="3" fontId="14" fillId="0" borderId="29" xfId="0" applyNumberFormat="1" applyFont="1" applyBorder="1"/>
    <xf numFmtId="164" fontId="0" fillId="0" borderId="15" xfId="0" applyNumberFormat="1" applyBorder="1"/>
    <xf numFmtId="0" fontId="12" fillId="3" borderId="0" xfId="0" applyFont="1" applyFill="1" applyBorder="1" applyAlignment="1">
      <alignment horizontal="centerContinuous"/>
    </xf>
    <xf numFmtId="0" fontId="0" fillId="3" borderId="4" xfId="0" applyFill="1" applyBorder="1"/>
    <xf numFmtId="0" fontId="10" fillId="3" borderId="7" xfId="0" applyFont="1" applyFill="1" applyBorder="1" applyAlignment="1"/>
    <xf numFmtId="0" fontId="12" fillId="3" borderId="8" xfId="0" applyFont="1" applyFill="1" applyBorder="1" applyAlignment="1"/>
    <xf numFmtId="0" fontId="12" fillId="3" borderId="9" xfId="0" applyFont="1" applyFill="1" applyBorder="1" applyAlignment="1"/>
    <xf numFmtId="0" fontId="10" fillId="3" borderId="10" xfId="0" applyFont="1" applyFill="1" applyBorder="1" applyAlignment="1"/>
    <xf numFmtId="3" fontId="8" fillId="3" borderId="1" xfId="0" applyNumberFormat="1" applyFont="1" applyFill="1" applyBorder="1" applyAlignment="1"/>
    <xf numFmtId="0" fontId="10" fillId="3" borderId="11" xfId="0" applyFont="1" applyFill="1" applyBorder="1" applyAlignment="1"/>
    <xf numFmtId="0" fontId="10" fillId="3" borderId="14" xfId="0" applyFont="1" applyFill="1" applyBorder="1" applyAlignment="1"/>
    <xf numFmtId="3" fontId="8" fillId="3" borderId="18" xfId="0" applyNumberFormat="1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Alignment="1"/>
    <xf numFmtId="0" fontId="0" fillId="3" borderId="0" xfId="0" applyFont="1" applyFill="1" applyBorder="1" applyAlignment="1">
      <alignment horizontal="centerContinuous"/>
    </xf>
    <xf numFmtId="0" fontId="0" fillId="0" borderId="4" xfId="0" applyBorder="1"/>
    <xf numFmtId="0" fontId="10" fillId="0" borderId="7" xfId="0" applyFont="1" applyBorder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17" fillId="0" borderId="10" xfId="0" applyFont="1" applyBorder="1" applyAlignment="1"/>
    <xf numFmtId="3" fontId="8" fillId="0" borderId="2" xfId="0" applyNumberFormat="1" applyFont="1" applyBorder="1"/>
    <xf numFmtId="0" fontId="10" fillId="0" borderId="10" xfId="0" applyFont="1" applyBorder="1" applyAlignment="1"/>
    <xf numFmtId="3" fontId="8" fillId="0" borderId="1" xfId="0" applyNumberFormat="1" applyFont="1" applyBorder="1" applyAlignment="1"/>
    <xf numFmtId="3" fontId="8" fillId="0" borderId="2" xfId="0" applyNumberFormat="1" applyFont="1" applyBorder="1" applyAlignment="1"/>
    <xf numFmtId="3" fontId="8" fillId="0" borderId="1" xfId="0" applyNumberFormat="1" applyFont="1" applyBorder="1"/>
    <xf numFmtId="0" fontId="10" fillId="0" borderId="11" xfId="0" applyFont="1" applyBorder="1" applyAlignment="1"/>
    <xf numFmtId="0" fontId="10" fillId="0" borderId="14" xfId="0" applyFont="1" applyBorder="1" applyAlignment="1"/>
    <xf numFmtId="3" fontId="8" fillId="0" borderId="18" xfId="0" applyNumberFormat="1" applyFont="1" applyBorder="1" applyAlignment="1"/>
    <xf numFmtId="3" fontId="8" fillId="0" borderId="21" xfId="0" applyNumberFormat="1" applyFont="1" applyBorder="1" applyAlignment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Continuous" wrapText="1"/>
    </xf>
    <xf numFmtId="164" fontId="0" fillId="0" borderId="2" xfId="0" applyNumberFormat="1" applyBorder="1"/>
    <xf numFmtId="0" fontId="27" fillId="3" borderId="31" xfId="0" applyNumberFormat="1" applyFont="1" applyFill="1" applyBorder="1" applyAlignment="1"/>
    <xf numFmtId="0" fontId="0" fillId="3" borderId="31" xfId="0" applyFont="1" applyFill="1" applyBorder="1" applyAlignment="1"/>
    <xf numFmtId="0" fontId="27" fillId="3" borderId="0" xfId="0" applyFont="1" applyFill="1" applyBorder="1"/>
    <xf numFmtId="3" fontId="10" fillId="3" borderId="0" xfId="0" applyNumberFormat="1" applyFont="1" applyFill="1" applyBorder="1" applyAlignment="1">
      <alignment horizontal="centerContinuous"/>
    </xf>
    <xf numFmtId="3" fontId="17" fillId="3" borderId="0" xfId="0" applyNumberFormat="1" applyFont="1" applyFill="1" applyBorder="1" applyAlignment="1">
      <alignment horizontal="centerContinuous"/>
    </xf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3" fontId="8" fillId="0" borderId="29" xfId="0" applyNumberFormat="1" applyFont="1" applyBorder="1"/>
    <xf numFmtId="3" fontId="14" fillId="0" borderId="0" xfId="0" applyNumberFormat="1" applyFont="1" applyBorder="1"/>
    <xf numFmtId="3" fontId="8" fillId="0" borderId="0" xfId="0" applyNumberFormat="1" applyFont="1" applyBorder="1"/>
    <xf numFmtId="3" fontId="3" fillId="2" borderId="0" xfId="0" applyNumberFormat="1" applyFont="1" applyFill="1"/>
    <xf numFmtId="0" fontId="10" fillId="0" borderId="0" xfId="0" applyFont="1" applyBorder="1" applyAlignment="1">
      <alignment horizontal="centerContinuous"/>
    </xf>
    <xf numFmtId="3" fontId="14" fillId="0" borderId="0" xfId="0" applyNumberFormat="1" applyFont="1"/>
    <xf numFmtId="3" fontId="8" fillId="0" borderId="0" xfId="0" applyNumberFormat="1" applyFont="1"/>
    <xf numFmtId="3" fontId="16" fillId="0" borderId="0" xfId="0" applyNumberFormat="1" applyFont="1" applyBorder="1"/>
    <xf numFmtId="0" fontId="14" fillId="0" borderId="0" xfId="0" applyFont="1"/>
    <xf numFmtId="0" fontId="8" fillId="0" borderId="0" xfId="0" applyFont="1" applyAlignment="1">
      <alignment horizontal="centerContinuous"/>
    </xf>
    <xf numFmtId="3" fontId="0" fillId="0" borderId="8" xfId="0" applyNumberFormat="1" applyBorder="1" applyAlignment="1"/>
    <xf numFmtId="0" fontId="0" fillId="0" borderId="1" xfId="0" applyBorder="1"/>
    <xf numFmtId="3" fontId="0" fillId="0" borderId="1" xfId="0" applyNumberFormat="1" applyBorder="1" applyAlignment="1"/>
    <xf numFmtId="3" fontId="4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centerContinuous"/>
    </xf>
    <xf numFmtId="1" fontId="4" fillId="3" borderId="0" xfId="0" applyNumberFormat="1" applyFont="1" applyFill="1" applyAlignment="1">
      <alignment horizontal="centerContinuous"/>
    </xf>
    <xf numFmtId="0" fontId="0" fillId="3" borderId="0" xfId="0" applyFill="1" applyAlignment="1"/>
    <xf numFmtId="3" fontId="10" fillId="3" borderId="32" xfId="0" applyNumberFormat="1" applyFont="1" applyFill="1" applyBorder="1" applyAlignment="1">
      <alignment horizontal="center"/>
    </xf>
    <xf numFmtId="0" fontId="8" fillId="0" borderId="6" xfId="0" applyFont="1" applyBorder="1"/>
    <xf numFmtId="3" fontId="29" fillId="3" borderId="33" xfId="0" applyNumberFormat="1" applyFont="1" applyFill="1" applyBorder="1" applyAlignment="1"/>
    <xf numFmtId="3" fontId="30" fillId="3" borderId="34" xfId="0" applyNumberFormat="1" applyFont="1" applyFill="1" applyBorder="1" applyAlignment="1"/>
    <xf numFmtId="3" fontId="30" fillId="3" borderId="35" xfId="0" applyNumberFormat="1" applyFont="1" applyFill="1" applyBorder="1" applyAlignment="1"/>
    <xf numFmtId="0" fontId="0" fillId="0" borderId="2" xfId="0" applyBorder="1"/>
    <xf numFmtId="0" fontId="0" fillId="0" borderId="9" xfId="0" applyBorder="1"/>
    <xf numFmtId="3" fontId="10" fillId="3" borderId="0" xfId="0" applyNumberFormat="1" applyFont="1" applyFill="1" applyBorder="1" applyAlignment="1"/>
    <xf numFmtId="3" fontId="14" fillId="3" borderId="1" xfId="0" applyNumberFormat="1" applyFont="1" applyFill="1" applyBorder="1" applyAlignment="1"/>
    <xf numFmtId="3" fontId="10" fillId="0" borderId="2" xfId="0" applyNumberFormat="1" applyFont="1" applyBorder="1"/>
    <xf numFmtId="3" fontId="10" fillId="3" borderId="33" xfId="0" applyNumberFormat="1" applyFont="1" applyFill="1" applyBorder="1" applyAlignment="1"/>
    <xf numFmtId="3" fontId="10" fillId="3" borderId="34" xfId="0" applyNumberFormat="1" applyFont="1" applyFill="1" applyBorder="1" applyAlignment="1"/>
    <xf numFmtId="3" fontId="10" fillId="3" borderId="35" xfId="0" applyNumberFormat="1" applyFont="1" applyFill="1" applyBorder="1" applyAlignment="1"/>
    <xf numFmtId="3" fontId="10" fillId="3" borderId="36" xfId="0" applyNumberFormat="1" applyFont="1" applyFill="1" applyBorder="1" applyAlignment="1"/>
    <xf numFmtId="3" fontId="10" fillId="3" borderId="37" xfId="0" applyNumberFormat="1" applyFont="1" applyFill="1" applyBorder="1" applyAlignment="1"/>
    <xf numFmtId="0" fontId="10" fillId="3" borderId="33" xfId="0" applyNumberFormat="1" applyFont="1" applyFill="1" applyBorder="1" applyAlignment="1"/>
    <xf numFmtId="0" fontId="10" fillId="3" borderId="38" xfId="0" applyNumberFormat="1" applyFont="1" applyFill="1" applyBorder="1" applyAlignment="1"/>
    <xf numFmtId="3" fontId="10" fillId="3" borderId="39" xfId="0" applyNumberFormat="1" applyFont="1" applyFill="1" applyBorder="1" applyAlignment="1"/>
    <xf numFmtId="0" fontId="0" fillId="4" borderId="0" xfId="0" applyFill="1"/>
    <xf numFmtId="0" fontId="7" fillId="3" borderId="0" xfId="0" applyNumberFormat="1" applyFont="1" applyFill="1" applyBorder="1" applyAlignment="1">
      <alignment horizontal="centerContinuous" wrapText="1"/>
    </xf>
    <xf numFmtId="0" fontId="8" fillId="0" borderId="4" xfId="0" applyFont="1" applyBorder="1"/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2" fillId="0" borderId="0" xfId="1" applyAlignment="1" applyProtection="1"/>
    <xf numFmtId="0" fontId="0" fillId="3" borderId="7" xfId="0" applyFont="1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ont="1" applyFill="1" applyBorder="1" applyAlignment="1"/>
    <xf numFmtId="0" fontId="0" fillId="3" borderId="10" xfId="0" applyFill="1" applyBorder="1"/>
    <xf numFmtId="0" fontId="7" fillId="3" borderId="10" xfId="0" applyFont="1" applyFill="1" applyBorder="1" applyAlignment="1"/>
    <xf numFmtId="3" fontId="7" fillId="3" borderId="1" xfId="0" applyNumberFormat="1" applyFont="1" applyFill="1" applyBorder="1" applyAlignment="1"/>
    <xf numFmtId="3" fontId="7" fillId="3" borderId="2" xfId="0" applyNumberFormat="1" applyFont="1" applyFill="1" applyBorder="1" applyAlignment="1"/>
    <xf numFmtId="0" fontId="0" fillId="3" borderId="11" xfId="0" applyFill="1" applyBorder="1"/>
    <xf numFmtId="0" fontId="7" fillId="3" borderId="14" xfId="0" applyFont="1" applyFill="1" applyBorder="1" applyAlignment="1"/>
    <xf numFmtId="3" fontId="7" fillId="3" borderId="15" xfId="0" applyNumberFormat="1" applyFont="1" applyFill="1" applyBorder="1" applyAlignment="1"/>
    <xf numFmtId="3" fontId="7" fillId="3" borderId="29" xfId="0" applyNumberFormat="1" applyFont="1" applyFill="1" applyBorder="1" applyAlignment="1"/>
    <xf numFmtId="2" fontId="10" fillId="3" borderId="0" xfId="0" applyNumberFormat="1" applyFont="1" applyFill="1" applyBorder="1" applyAlignment="1">
      <alignment horizontal="centerContinuous"/>
    </xf>
    <xf numFmtId="0" fontId="8" fillId="3" borderId="5" xfId="0" applyFont="1" applyFill="1" applyBorder="1" applyAlignment="1">
      <alignment horizontal="right"/>
    </xf>
    <xf numFmtId="3" fontId="17" fillId="3" borderId="1" xfId="0" applyNumberFormat="1" applyFont="1" applyFill="1" applyBorder="1" applyAlignment="1"/>
    <xf numFmtId="0" fontId="20" fillId="3" borderId="0" xfId="0" applyFont="1" applyFill="1" applyBorder="1" applyAlignment="1">
      <alignment horizontal="centerContinuous"/>
    </xf>
    <xf numFmtId="0" fontId="13" fillId="0" borderId="31" xfId="0" applyFont="1" applyBorder="1"/>
    <xf numFmtId="0" fontId="13" fillId="0" borderId="40" xfId="0" applyFont="1" applyBorder="1"/>
    <xf numFmtId="0" fontId="20" fillId="0" borderId="0" xfId="0" applyFont="1" applyBorder="1"/>
    <xf numFmtId="164" fontId="14" fillId="0" borderId="1" xfId="0" applyNumberFormat="1" applyFont="1" applyBorder="1"/>
    <xf numFmtId="164" fontId="14" fillId="0" borderId="2" xfId="0" applyNumberFormat="1" applyFont="1" applyBorder="1"/>
    <xf numFmtId="164" fontId="8" fillId="0" borderId="1" xfId="0" applyNumberFormat="1" applyFont="1" applyBorder="1"/>
    <xf numFmtId="0" fontId="20" fillId="0" borderId="24" xfId="0" applyFont="1" applyBorder="1"/>
    <xf numFmtId="164" fontId="14" fillId="0" borderId="15" xfId="0" applyNumberFormat="1" applyFont="1" applyBorder="1" applyAlignment="1">
      <alignment horizontal="right"/>
    </xf>
    <xf numFmtId="164" fontId="14" fillId="0" borderId="29" xfId="0" applyNumberFormat="1" applyFont="1" applyBorder="1"/>
    <xf numFmtId="164" fontId="8" fillId="0" borderId="15" xfId="0" applyNumberFormat="1" applyFont="1" applyBorder="1"/>
    <xf numFmtId="0" fontId="31" fillId="5" borderId="0" xfId="0" applyFont="1" applyFill="1" applyBorder="1"/>
    <xf numFmtId="0" fontId="20" fillId="5" borderId="0" xfId="0" applyFont="1" applyFill="1" applyBorder="1"/>
    <xf numFmtId="0" fontId="10" fillId="2" borderId="0" xfId="0" applyFont="1" applyFill="1" applyBorder="1"/>
    <xf numFmtId="164" fontId="0" fillId="0" borderId="1" xfId="0" applyNumberFormat="1" applyBorder="1" applyAlignment="1"/>
    <xf numFmtId="164" fontId="0" fillId="0" borderId="15" xfId="0" applyNumberFormat="1" applyBorder="1" applyAlignment="1"/>
    <xf numFmtId="0" fontId="32" fillId="3" borderId="0" xfId="1" applyFont="1" applyFill="1" applyBorder="1" applyAlignment="1" applyProtection="1">
      <alignment horizontal="centerContinuous"/>
    </xf>
    <xf numFmtId="0" fontId="4" fillId="3" borderId="0" xfId="1" applyFont="1" applyFill="1" applyBorder="1" applyAlignment="1" applyProtection="1">
      <alignment horizontal="centerContinuous"/>
    </xf>
    <xf numFmtId="3" fontId="6" fillId="3" borderId="1" xfId="0" applyNumberFormat="1" applyFont="1" applyFill="1" applyBorder="1"/>
    <xf numFmtId="3" fontId="10" fillId="0" borderId="41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right"/>
    </xf>
    <xf numFmtId="0" fontId="33" fillId="0" borderId="0" xfId="0" applyNumberFormat="1" applyFont="1" applyAlignment="1"/>
    <xf numFmtId="0" fontId="9" fillId="0" borderId="0" xfId="0" applyNumberFormat="1" applyFont="1" applyAlignment="1"/>
    <xf numFmtId="3" fontId="8" fillId="0" borderId="30" xfId="0" applyNumberFormat="1" applyFont="1" applyBorder="1"/>
    <xf numFmtId="0" fontId="10" fillId="0" borderId="0" xfId="0" applyFont="1" applyAlignment="1">
      <alignment horizontal="centerContinuous"/>
    </xf>
    <xf numFmtId="3" fontId="10" fillId="0" borderId="1" xfId="0" applyNumberFormat="1" applyFont="1" applyBorder="1"/>
    <xf numFmtId="0" fontId="17" fillId="0" borderId="0" xfId="0" applyFont="1"/>
    <xf numFmtId="3" fontId="17" fillId="0" borderId="1" xfId="0" applyNumberFormat="1" applyFont="1" applyBorder="1"/>
    <xf numFmtId="3" fontId="0" fillId="0" borderId="1" xfId="0" applyNumberFormat="1" applyBorder="1" applyAlignment="1">
      <alignment horizontal="right"/>
    </xf>
    <xf numFmtId="0" fontId="10" fillId="3" borderId="0" xfId="0" applyFont="1" applyFill="1" applyAlignment="1">
      <alignment horizontal="centerContinuous"/>
    </xf>
    <xf numFmtId="3" fontId="5" fillId="0" borderId="3" xfId="0" applyNumberFormat="1" applyFont="1" applyBorder="1" applyAlignment="1"/>
    <xf numFmtId="0" fontId="10" fillId="6" borderId="0" xfId="0" applyFont="1" applyFill="1" applyAlignment="1">
      <alignment horizontal="centerContinuous"/>
    </xf>
    <xf numFmtId="17" fontId="10" fillId="6" borderId="0" xfId="0" applyNumberFormat="1" applyFont="1" applyFill="1" applyAlignment="1">
      <alignment horizontal="centerContinuous"/>
    </xf>
    <xf numFmtId="3" fontId="5" fillId="0" borderId="42" xfId="0" applyNumberFormat="1" applyFont="1" applyBorder="1" applyAlignment="1"/>
    <xf numFmtId="3" fontId="5" fillId="0" borderId="43" xfId="0" applyNumberFormat="1" applyFont="1" applyBorder="1" applyAlignment="1"/>
    <xf numFmtId="3" fontId="5" fillId="0" borderId="44" xfId="0" applyNumberFormat="1" applyFont="1" applyBorder="1" applyAlignment="1"/>
    <xf numFmtId="0" fontId="15" fillId="0" borderId="0" xfId="1" applyFont="1" applyAlignment="1" applyProtection="1"/>
    <xf numFmtId="3" fontId="17" fillId="3" borderId="34" xfId="0" applyNumberFormat="1" applyFont="1" applyFill="1" applyBorder="1" applyAlignment="1"/>
    <xf numFmtId="3" fontId="17" fillId="0" borderId="34" xfId="0" applyNumberFormat="1" applyFont="1" applyBorder="1" applyAlignment="1"/>
    <xf numFmtId="0" fontId="8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8" fillId="0" borderId="45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24" xfId="0" applyFont="1" applyBorder="1"/>
    <xf numFmtId="3" fontId="14" fillId="0" borderId="24" xfId="0" applyNumberFormat="1" applyFont="1" applyBorder="1"/>
    <xf numFmtId="3" fontId="14" fillId="0" borderId="0" xfId="0" applyNumberFormat="1" applyFont="1" applyFill="1" applyAlignment="1"/>
    <xf numFmtId="3" fontId="14" fillId="0" borderId="0" xfId="0" applyNumberFormat="1" applyFont="1" applyAlignment="1"/>
    <xf numFmtId="0" fontId="14" fillId="0" borderId="0" xfId="0" applyFont="1" applyAlignment="1"/>
    <xf numFmtId="0" fontId="8" fillId="0" borderId="31" xfId="0" applyFont="1" applyBorder="1" applyAlignment="1">
      <alignment horizontal="center"/>
    </xf>
    <xf numFmtId="0" fontId="8" fillId="0" borderId="46" xfId="0" applyFont="1" applyBorder="1" applyAlignment="1">
      <alignment horizontal="left"/>
    </xf>
    <xf numFmtId="3" fontId="8" fillId="0" borderId="46" xfId="0" applyNumberFormat="1" applyFont="1" applyBorder="1"/>
    <xf numFmtId="0" fontId="8" fillId="0" borderId="40" xfId="0" applyFont="1" applyBorder="1"/>
    <xf numFmtId="3" fontId="8" fillId="0" borderId="40" xfId="0" applyNumberFormat="1" applyFont="1" applyBorder="1"/>
    <xf numFmtId="3" fontId="8" fillId="0" borderId="47" xfId="0" applyNumberFormat="1" applyFont="1" applyBorder="1"/>
    <xf numFmtId="0" fontId="14" fillId="0" borderId="0" xfId="0" applyFont="1" applyAlignment="1">
      <alignment horizontal="centerContinuous" wrapText="1"/>
    </xf>
    <xf numFmtId="0" fontId="8" fillId="0" borderId="48" xfId="0" applyFont="1" applyFill="1" applyBorder="1" applyAlignment="1">
      <alignment vertical="center"/>
    </xf>
    <xf numFmtId="0" fontId="8" fillId="0" borderId="46" xfId="0" applyFont="1" applyBorder="1"/>
    <xf numFmtId="3" fontId="14" fillId="0" borderId="0" xfId="0" applyNumberFormat="1" applyFont="1" applyBorder="1" applyAlignment="1">
      <alignment horizontal="right"/>
    </xf>
    <xf numFmtId="3" fontId="8" fillId="3" borderId="31" xfId="0" applyNumberFormat="1" applyFont="1" applyFill="1" applyBorder="1"/>
    <xf numFmtId="3" fontId="17" fillId="3" borderId="35" xfId="0" applyNumberFormat="1" applyFont="1" applyFill="1" applyBorder="1" applyAlignment="1"/>
    <xf numFmtId="3" fontId="5" fillId="0" borderId="49" xfId="0" applyNumberFormat="1" applyFont="1" applyBorder="1" applyAlignment="1">
      <alignment horizontal="right"/>
    </xf>
    <xf numFmtId="3" fontId="35" fillId="0" borderId="34" xfId="0" applyNumberFormat="1" applyFont="1" applyBorder="1" applyAlignment="1"/>
    <xf numFmtId="3" fontId="35" fillId="0" borderId="34" xfId="0" applyNumberFormat="1" applyFont="1" applyBorder="1" applyAlignment="1">
      <alignment horizontal="center"/>
    </xf>
    <xf numFmtId="3" fontId="35" fillId="0" borderId="49" xfId="0" applyNumberFormat="1" applyFont="1" applyBorder="1" applyAlignment="1">
      <alignment horizontal="center"/>
    </xf>
    <xf numFmtId="3" fontId="35" fillId="0" borderId="49" xfId="0" applyNumberFormat="1" applyFont="1" applyBorder="1" applyAlignment="1">
      <alignment horizontal="center" wrapText="1"/>
    </xf>
    <xf numFmtId="3" fontId="35" fillId="0" borderId="5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64" fontId="0" fillId="0" borderId="2" xfId="0" applyNumberFormat="1" applyBorder="1" applyAlignment="1"/>
    <xf numFmtId="3" fontId="14" fillId="0" borderId="2" xfId="0" applyNumberFormat="1" applyFont="1" applyBorder="1" applyAlignment="1"/>
    <xf numFmtId="3" fontId="17" fillId="0" borderId="2" xfId="0" applyNumberFormat="1" applyFont="1" applyBorder="1"/>
    <xf numFmtId="3" fontId="12" fillId="0" borderId="9" xfId="0" applyNumberFormat="1" applyFont="1" applyBorder="1" applyAlignment="1"/>
    <xf numFmtId="0" fontId="8" fillId="0" borderId="0" xfId="0" applyFont="1" applyAlignment="1">
      <alignment horizontal="left"/>
    </xf>
    <xf numFmtId="3" fontId="16" fillId="0" borderId="0" xfId="0" applyNumberFormat="1" applyFont="1"/>
    <xf numFmtId="3" fontId="36" fillId="3" borderId="0" xfId="0" applyNumberFormat="1" applyFont="1" applyFill="1" applyBorder="1"/>
    <xf numFmtId="0" fontId="8" fillId="0" borderId="0" xfId="0" applyFont="1"/>
    <xf numFmtId="0" fontId="10" fillId="3" borderId="0" xfId="0" applyNumberFormat="1" applyFont="1" applyFill="1" applyBorder="1" applyAlignment="1">
      <alignment horizontal="centerContinuous"/>
    </xf>
    <xf numFmtId="0" fontId="20" fillId="0" borderId="10" xfId="0" applyFont="1" applyBorder="1"/>
    <xf numFmtId="0" fontId="20" fillId="0" borderId="14" xfId="0" applyFont="1" applyBorder="1"/>
    <xf numFmtId="3" fontId="13" fillId="3" borderId="7" xfId="0" applyNumberFormat="1" applyFont="1" applyFill="1" applyBorder="1" applyAlignment="1">
      <alignment horizontal="center"/>
    </xf>
    <xf numFmtId="0" fontId="8" fillId="0" borderId="20" xfId="0" applyFont="1" applyBorder="1"/>
    <xf numFmtId="3" fontId="13" fillId="3" borderId="51" xfId="0" applyNumberFormat="1" applyFont="1" applyFill="1" applyBorder="1" applyAlignment="1">
      <alignment horizontal="center"/>
    </xf>
    <xf numFmtId="3" fontId="13" fillId="0" borderId="1" xfId="0" applyNumberFormat="1" applyFont="1" applyBorder="1"/>
    <xf numFmtId="3" fontId="13" fillId="0" borderId="2" xfId="0" applyNumberFormat="1" applyFont="1" applyBorder="1"/>
    <xf numFmtId="3" fontId="10" fillId="0" borderId="22" xfId="0" applyNumberFormat="1" applyFont="1" applyBorder="1"/>
    <xf numFmtId="3" fontId="0" fillId="0" borderId="15" xfId="0" applyNumberFormat="1" applyBorder="1"/>
    <xf numFmtId="3" fontId="10" fillId="3" borderId="18" xfId="0" applyNumberFormat="1" applyFont="1" applyFill="1" applyBorder="1"/>
    <xf numFmtId="3" fontId="10" fillId="3" borderId="21" xfId="0" applyNumberFormat="1" applyFont="1" applyFill="1" applyBorder="1"/>
    <xf numFmtId="165" fontId="1" fillId="3" borderId="2" xfId="2" applyNumberFormat="1" applyFill="1" applyBorder="1"/>
    <xf numFmtId="165" fontId="8" fillId="3" borderId="1" xfId="2" applyNumberFormat="1" applyFont="1" applyFill="1" applyBorder="1"/>
    <xf numFmtId="165" fontId="0" fillId="3" borderId="2" xfId="2" applyNumberFormat="1" applyFont="1" applyFill="1" applyBorder="1"/>
    <xf numFmtId="165" fontId="8" fillId="3" borderId="2" xfId="2" applyNumberFormat="1" applyFont="1" applyFill="1" applyBorder="1"/>
    <xf numFmtId="0" fontId="34" fillId="0" borderId="10" xfId="0" applyFont="1" applyBorder="1" applyAlignment="1" applyProtection="1">
      <alignment horizontal="left"/>
    </xf>
    <xf numFmtId="0" fontId="14" fillId="0" borderId="14" xfId="0" applyFont="1" applyBorder="1" applyAlignment="1">
      <alignment horizontal="center"/>
    </xf>
    <xf numFmtId="0" fontId="34" fillId="0" borderId="7" xfId="0" applyFont="1" applyBorder="1" applyAlignment="1" applyProtection="1">
      <alignment horizontal="left"/>
    </xf>
    <xf numFmtId="0" fontId="34" fillId="0" borderId="11" xfId="0" applyFont="1" applyBorder="1" applyAlignment="1" applyProtection="1">
      <alignment horizontal="left"/>
    </xf>
    <xf numFmtId="0" fontId="8" fillId="0" borderId="0" xfId="0" applyFont="1" applyAlignment="1" applyProtection="1">
      <alignment horizontal="centerContinuous" vertical="center"/>
    </xf>
    <xf numFmtId="3" fontId="0" fillId="0" borderId="12" xfId="0" applyNumberFormat="1" applyBorder="1" applyAlignment="1"/>
    <xf numFmtId="0" fontId="15" fillId="0" borderId="0" xfId="1" applyFont="1" applyAlignment="1" applyProtection="1">
      <alignment horizontal="left" vertical="center"/>
    </xf>
    <xf numFmtId="3" fontId="0" fillId="0" borderId="8" xfId="0" applyNumberFormat="1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8" fillId="0" borderId="14" xfId="0" applyFont="1" applyBorder="1" applyAlignment="1">
      <alignment horizontal="center"/>
    </xf>
    <xf numFmtId="167" fontId="8" fillId="0" borderId="18" xfId="0" applyNumberFormat="1" applyFont="1" applyBorder="1"/>
    <xf numFmtId="0" fontId="31" fillId="3" borderId="0" xfId="0" applyFont="1" applyFill="1" applyBorder="1" applyAlignment="1"/>
    <xf numFmtId="3" fontId="8" fillId="3" borderId="52" xfId="0" applyNumberFormat="1" applyFont="1" applyFill="1" applyBorder="1"/>
    <xf numFmtId="167" fontId="14" fillId="3" borderId="7" xfId="0" applyNumberFormat="1" applyFont="1" applyFill="1" applyBorder="1" applyAlignment="1" applyProtection="1">
      <alignment vertical="center"/>
    </xf>
    <xf numFmtId="167" fontId="14" fillId="3" borderId="0" xfId="0" applyNumberFormat="1" applyFont="1" applyFill="1" applyBorder="1" applyAlignment="1" applyProtection="1">
      <alignment vertical="center"/>
    </xf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left"/>
    </xf>
    <xf numFmtId="3" fontId="10" fillId="0" borderId="17" xfId="0" applyNumberFormat="1" applyFont="1" applyBorder="1" applyAlignment="1">
      <alignment horizontal="right" wrapText="1"/>
    </xf>
    <xf numFmtId="3" fontId="28" fillId="0" borderId="0" xfId="0" applyNumberFormat="1" applyFont="1" applyBorder="1"/>
    <xf numFmtId="3" fontId="34" fillId="0" borderId="8" xfId="0" applyNumberFormat="1" applyFont="1" applyBorder="1" applyAlignment="1" applyProtection="1">
      <alignment horizontal="right"/>
    </xf>
    <xf numFmtId="3" fontId="34" fillId="0" borderId="1" xfId="0" applyNumberFormat="1" applyFont="1" applyBorder="1" applyAlignment="1" applyProtection="1">
      <alignment horizontal="right"/>
    </xf>
    <xf numFmtId="3" fontId="34" fillId="0" borderId="12" xfId="0" applyNumberFormat="1" applyFont="1" applyBorder="1" applyAlignment="1" applyProtection="1">
      <alignment horizontal="right"/>
    </xf>
    <xf numFmtId="3" fontId="8" fillId="0" borderId="14" xfId="0" applyNumberFormat="1" applyFont="1" applyBorder="1" applyAlignment="1">
      <alignment horizontal="right"/>
    </xf>
    <xf numFmtId="3" fontId="34" fillId="0" borderId="7" xfId="0" applyNumberFormat="1" applyFont="1" applyBorder="1" applyAlignment="1" applyProtection="1">
      <alignment horizontal="right"/>
    </xf>
    <xf numFmtId="3" fontId="34" fillId="0" borderId="10" xfId="0" applyNumberFormat="1" applyFont="1" applyBorder="1" applyAlignment="1" applyProtection="1">
      <alignment horizontal="right"/>
    </xf>
    <xf numFmtId="3" fontId="34" fillId="0" borderId="11" xfId="0" applyNumberFormat="1" applyFont="1" applyBorder="1" applyAlignment="1" applyProtection="1">
      <alignment horizontal="right"/>
    </xf>
    <xf numFmtId="3" fontId="8" fillId="3" borderId="51" xfId="0" applyNumberFormat="1" applyFont="1" applyFill="1" applyBorder="1" applyAlignment="1">
      <alignment horizontal="center"/>
    </xf>
    <xf numFmtId="0" fontId="16" fillId="0" borderId="0" xfId="0" applyFont="1" applyAlignment="1"/>
    <xf numFmtId="0" fontId="16" fillId="0" borderId="0" xfId="0" applyNumberFormat="1" applyFont="1" applyAlignment="1"/>
    <xf numFmtId="0" fontId="14" fillId="0" borderId="0" xfId="0" applyNumberFormat="1" applyFont="1" applyAlignment="1" applyProtection="1">
      <protection locked="0"/>
    </xf>
    <xf numFmtId="3" fontId="0" fillId="3" borderId="12" xfId="0" applyNumberFormat="1" applyFill="1" applyBorder="1" applyAlignment="1">
      <alignment horizontal="right"/>
    </xf>
    <xf numFmtId="3" fontId="8" fillId="3" borderId="24" xfId="0" applyNumberFormat="1" applyFont="1" applyFill="1" applyBorder="1"/>
    <xf numFmtId="3" fontId="8" fillId="0" borderId="16" xfId="0" applyNumberFormat="1" applyFont="1" applyBorder="1" applyAlignment="1">
      <alignment horizontal="center"/>
    </xf>
    <xf numFmtId="3" fontId="10" fillId="3" borderId="0" xfId="0" applyNumberFormat="1" applyFont="1" applyFill="1" applyBorder="1" applyAlignment="1">
      <alignment horizontal="right"/>
    </xf>
    <xf numFmtId="0" fontId="26" fillId="3" borderId="0" xfId="0" applyFont="1" applyFill="1"/>
    <xf numFmtId="3" fontId="14" fillId="0" borderId="31" xfId="0" applyNumberFormat="1" applyFont="1" applyBorder="1"/>
    <xf numFmtId="3" fontId="8" fillId="0" borderId="31" xfId="0" applyNumberFormat="1" applyFont="1" applyBorder="1"/>
    <xf numFmtId="164" fontId="0" fillId="0" borderId="2" xfId="0" applyNumberFormat="1" applyBorder="1" applyAlignment="1">
      <alignment horizontal="right"/>
    </xf>
    <xf numFmtId="3" fontId="8" fillId="0" borderId="18" xfId="0" applyNumberFormat="1" applyFont="1" applyBorder="1"/>
    <xf numFmtId="3" fontId="8" fillId="0" borderId="21" xfId="0" applyNumberFormat="1" applyFont="1" applyBorder="1"/>
    <xf numFmtId="0" fontId="28" fillId="0" borderId="0" xfId="0" applyNumberFormat="1" applyFont="1" applyAlignment="1"/>
    <xf numFmtId="3" fontId="0" fillId="0" borderId="7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167" fontId="14" fillId="0" borderId="1" xfId="0" applyNumberFormat="1" applyFont="1" applyFill="1" applyBorder="1" applyAlignment="1" applyProtection="1">
      <alignment vertical="center"/>
    </xf>
    <xf numFmtId="167" fontId="14" fillId="0" borderId="8" xfId="0" applyNumberFormat="1" applyFont="1" applyFill="1" applyBorder="1" applyAlignment="1" applyProtection="1">
      <alignment vertical="center"/>
    </xf>
    <xf numFmtId="167" fontId="14" fillId="0" borderId="12" xfId="0" applyNumberFormat="1" applyFont="1" applyFill="1" applyBorder="1" applyAlignment="1" applyProtection="1">
      <alignment vertical="center"/>
    </xf>
    <xf numFmtId="3" fontId="8" fillId="0" borderId="0" xfId="0" applyNumberFormat="1" applyFont="1" applyAlignment="1"/>
    <xf numFmtId="3" fontId="8" fillId="0" borderId="9" xfId="0" applyNumberFormat="1" applyFont="1" applyBorder="1"/>
    <xf numFmtId="0" fontId="8" fillId="0" borderId="23" xfId="0" applyFont="1" applyBorder="1" applyAlignment="1">
      <alignment horizontal="center"/>
    </xf>
    <xf numFmtId="3" fontId="14" fillId="2" borderId="0" xfId="0" applyNumberFormat="1" applyFont="1" applyFill="1"/>
    <xf numFmtId="3" fontId="0" fillId="3" borderId="15" xfId="0" applyNumberFormat="1" applyFill="1" applyBorder="1"/>
    <xf numFmtId="3" fontId="3" fillId="3" borderId="15" xfId="0" applyNumberFormat="1" applyFont="1" applyFill="1" applyBorder="1"/>
    <xf numFmtId="3" fontId="0" fillId="3" borderId="29" xfId="0" applyNumberFormat="1" applyFill="1" applyBorder="1"/>
    <xf numFmtId="3" fontId="16" fillId="0" borderId="1" xfId="0" applyNumberFormat="1" applyFont="1" applyBorder="1"/>
    <xf numFmtId="3" fontId="10" fillId="0" borderId="39" xfId="0" applyNumberFormat="1" applyFont="1" applyBorder="1" applyAlignment="1"/>
    <xf numFmtId="3" fontId="10" fillId="3" borderId="53" xfId="0" applyNumberFormat="1" applyFont="1" applyFill="1" applyBorder="1" applyAlignment="1"/>
    <xf numFmtId="3" fontId="10" fillId="0" borderId="54" xfId="0" applyNumberFormat="1" applyFont="1" applyBorder="1"/>
    <xf numFmtId="0" fontId="8" fillId="0" borderId="16" xfId="0" applyFont="1" applyBorder="1" applyAlignment="1">
      <alignment horizontal="center"/>
    </xf>
    <xf numFmtId="3" fontId="8" fillId="3" borderId="51" xfId="0" applyNumberFormat="1" applyFont="1" applyFill="1" applyBorder="1"/>
    <xf numFmtId="3" fontId="10" fillId="3" borderId="0" xfId="0" applyNumberFormat="1" applyFont="1" applyFill="1" applyBorder="1"/>
    <xf numFmtId="0" fontId="27" fillId="3" borderId="0" xfId="0" applyNumberFormat="1" applyFont="1" applyFill="1" applyBorder="1" applyAlignment="1"/>
    <xf numFmtId="3" fontId="28" fillId="0" borderId="47" xfId="0" applyNumberFormat="1" applyFont="1" applyBorder="1"/>
    <xf numFmtId="3" fontId="14" fillId="0" borderId="10" xfId="0" applyNumberFormat="1" applyFont="1" applyBorder="1"/>
    <xf numFmtId="0" fontId="0" fillId="0" borderId="8" xfId="0" applyBorder="1"/>
    <xf numFmtId="6" fontId="0" fillId="0" borderId="0" xfId="0" applyNumberFormat="1" applyAlignment="1"/>
    <xf numFmtId="3" fontId="0" fillId="3" borderId="10" xfId="0" applyNumberFormat="1" applyFill="1" applyBorder="1"/>
    <xf numFmtId="3" fontId="7" fillId="3" borderId="51" xfId="0" applyNumberFormat="1" applyFont="1" applyFill="1" applyBorder="1" applyAlignment="1">
      <alignment horizontal="center"/>
    </xf>
    <xf numFmtId="3" fontId="16" fillId="0" borderId="1" xfId="5" applyNumberFormat="1" applyFont="1" applyBorder="1"/>
    <xf numFmtId="3" fontId="28" fillId="0" borderId="1" xfId="5" applyNumberFormat="1" applyFont="1" applyBorder="1"/>
    <xf numFmtId="3" fontId="16" fillId="0" borderId="1" xfId="6" applyNumberFormat="1" applyFont="1" applyBorder="1"/>
    <xf numFmtId="3" fontId="16" fillId="0" borderId="1" xfId="8" applyNumberFormat="1" applyFont="1" applyBorder="1"/>
    <xf numFmtId="3" fontId="16" fillId="0" borderId="1" xfId="9" applyNumberFormat="1" applyFont="1" applyBorder="1"/>
    <xf numFmtId="3" fontId="16" fillId="0" borderId="1" xfId="10" applyNumberFormat="1" applyFont="1" applyBorder="1"/>
    <xf numFmtId="3" fontId="10" fillId="0" borderId="16" xfId="0" applyNumberFormat="1" applyFont="1" applyBorder="1"/>
    <xf numFmtId="3" fontId="16" fillId="0" borderId="1" xfId="3" applyNumberFormat="1" applyFont="1" applyBorder="1"/>
    <xf numFmtId="3" fontId="16" fillId="0" borderId="1" xfId="7" applyNumberFormat="1" applyFont="1" applyBorder="1"/>
    <xf numFmtId="3" fontId="16" fillId="0" borderId="0" xfId="12" applyNumberFormat="1" applyFont="1" applyBorder="1"/>
    <xf numFmtId="0" fontId="16" fillId="0" borderId="0" xfId="17" applyNumberFormat="1" applyFont="1" applyAlignment="1"/>
    <xf numFmtId="0" fontId="16" fillId="0" borderId="0" xfId="17" applyFont="1" applyAlignment="1"/>
    <xf numFmtId="168" fontId="16" fillId="0" borderId="0" xfId="18" applyFont="1" applyAlignment="1"/>
    <xf numFmtId="3" fontId="8" fillId="0" borderId="16" xfId="0" applyNumberFormat="1" applyFont="1" applyBorder="1"/>
    <xf numFmtId="3" fontId="1" fillId="0" borderId="1" xfId="13" applyNumberFormat="1" applyFont="1" applyBorder="1" applyAlignment="1"/>
    <xf numFmtId="3" fontId="1" fillId="0" borderId="1" xfId="14" applyNumberFormat="1" applyFont="1" applyBorder="1" applyAlignment="1"/>
    <xf numFmtId="3" fontId="8" fillId="0" borderId="1" xfId="15" applyNumberFormat="1" applyFont="1" applyBorder="1" applyAlignment="1"/>
    <xf numFmtId="3" fontId="1" fillId="0" borderId="1" xfId="15" applyNumberFormat="1" applyFont="1" applyBorder="1" applyAlignment="1"/>
    <xf numFmtId="3" fontId="1" fillId="0" borderId="1" xfId="19" applyNumberFormat="1" applyFont="1" applyBorder="1" applyAlignment="1"/>
    <xf numFmtId="3" fontId="1" fillId="0" borderId="1" xfId="20" applyNumberFormat="1" applyFont="1" applyBorder="1" applyAlignment="1"/>
    <xf numFmtId="3" fontId="1" fillId="0" borderId="1" xfId="21" applyNumberFormat="1" applyFont="1" applyBorder="1" applyAlignment="1"/>
    <xf numFmtId="3" fontId="1" fillId="0" borderId="1" xfId="22" applyNumberFormat="1" applyFont="1" applyBorder="1" applyAlignment="1"/>
    <xf numFmtId="3" fontId="1" fillId="3" borderId="10" xfId="0" applyNumberFormat="1" applyFont="1" applyFill="1" applyBorder="1"/>
    <xf numFmtId="0" fontId="12" fillId="0" borderId="10" xfId="0" applyFont="1" applyBorder="1"/>
    <xf numFmtId="3" fontId="1" fillId="3" borderId="0" xfId="0" applyNumberFormat="1" applyFont="1" applyFill="1" applyBorder="1"/>
    <xf numFmtId="3" fontId="0" fillId="3" borderId="11" xfId="0" applyNumberFormat="1" applyFill="1" applyBorder="1"/>
    <xf numFmtId="3" fontId="1" fillId="0" borderId="2" xfId="0" applyNumberFormat="1" applyFont="1" applyBorder="1"/>
    <xf numFmtId="0" fontId="27" fillId="2" borderId="0" xfId="0" applyFont="1" applyFill="1"/>
    <xf numFmtId="3" fontId="10" fillId="0" borderId="52" xfId="0" applyNumberFormat="1" applyFont="1" applyBorder="1"/>
    <xf numFmtId="3" fontId="10" fillId="0" borderId="29" xfId="0" applyNumberFormat="1" applyFont="1" applyBorder="1"/>
    <xf numFmtId="0" fontId="7" fillId="0" borderId="10" xfId="0" applyFont="1" applyBorder="1"/>
    <xf numFmtId="3" fontId="10" fillId="0" borderId="13" xfId="0" applyNumberFormat="1" applyFont="1" applyBorder="1"/>
    <xf numFmtId="3" fontId="10" fillId="3" borderId="2" xfId="0" applyNumberFormat="1" applyFont="1" applyFill="1" applyBorder="1"/>
    <xf numFmtId="3" fontId="10" fillId="3" borderId="29" xfId="0" applyNumberFormat="1" applyFont="1" applyFill="1" applyBorder="1"/>
    <xf numFmtId="3" fontId="10" fillId="3" borderId="10" xfId="0" applyNumberFormat="1" applyFont="1" applyFill="1" applyBorder="1"/>
    <xf numFmtId="3" fontId="10" fillId="3" borderId="1" xfId="0" applyNumberFormat="1" applyFont="1" applyFill="1" applyBorder="1"/>
    <xf numFmtId="3" fontId="5" fillId="3" borderId="1" xfId="0" applyNumberFormat="1" applyFont="1" applyFill="1" applyBorder="1"/>
    <xf numFmtId="3" fontId="10" fillId="3" borderId="11" xfId="0" applyNumberFormat="1" applyFont="1" applyFill="1" applyBorder="1"/>
    <xf numFmtId="3" fontId="10" fillId="3" borderId="12" xfId="0" applyNumberFormat="1" applyFont="1" applyFill="1" applyBorder="1"/>
    <xf numFmtId="3" fontId="10" fillId="3" borderId="13" xfId="0" applyNumberFormat="1" applyFont="1" applyFill="1" applyBorder="1"/>
    <xf numFmtId="3" fontId="10" fillId="3" borderId="22" xfId="0" applyNumberFormat="1" applyFont="1" applyFill="1" applyBorder="1"/>
    <xf numFmtId="3" fontId="5" fillId="3" borderId="22" xfId="0" applyNumberFormat="1" applyFont="1" applyFill="1" applyBorder="1"/>
    <xf numFmtId="3" fontId="10" fillId="3" borderId="52" xfId="0" applyNumberFormat="1" applyFont="1" applyFill="1" applyBorder="1"/>
    <xf numFmtId="169" fontId="8" fillId="0" borderId="55" xfId="0" applyNumberFormat="1" applyFont="1" applyFill="1" applyBorder="1" applyAlignment="1" applyProtection="1">
      <alignment horizontal="center" vertical="center"/>
    </xf>
    <xf numFmtId="166" fontId="1" fillId="0" borderId="56" xfId="0" applyNumberFormat="1" applyFont="1" applyFill="1" applyBorder="1" applyAlignment="1" applyProtection="1">
      <alignment vertical="center"/>
    </xf>
    <xf numFmtId="166" fontId="1" fillId="0" borderId="57" xfId="0" applyNumberFormat="1" applyFont="1" applyFill="1" applyBorder="1" applyAlignment="1" applyProtection="1">
      <alignment vertical="center"/>
    </xf>
    <xf numFmtId="166" fontId="1" fillId="0" borderId="58" xfId="0" applyNumberFormat="1" applyFont="1" applyFill="1" applyBorder="1" applyAlignment="1" applyProtection="1">
      <alignment vertical="center"/>
    </xf>
    <xf numFmtId="0" fontId="27" fillId="0" borderId="0" xfId="0" applyFont="1"/>
    <xf numFmtId="0" fontId="27" fillId="0" borderId="0" xfId="0" applyFont="1" applyFill="1" applyBorder="1"/>
    <xf numFmtId="3" fontId="27" fillId="3" borderId="0" xfId="0" applyNumberFormat="1" applyFont="1" applyFill="1" applyBorder="1"/>
    <xf numFmtId="3" fontId="1" fillId="0" borderId="2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7" fillId="0" borderId="0" xfId="0" applyFont="1" applyFill="1" applyAlignment="1"/>
    <xf numFmtId="3" fontId="0" fillId="0" borderId="24" xfId="0" applyNumberFormat="1" applyBorder="1"/>
    <xf numFmtId="3" fontId="27" fillId="3" borderId="31" xfId="0" applyNumberFormat="1" applyFont="1" applyFill="1" applyBorder="1"/>
    <xf numFmtId="3" fontId="27" fillId="3" borderId="24" xfId="0" applyNumberFormat="1" applyFont="1" applyFill="1" applyBorder="1"/>
    <xf numFmtId="3" fontId="16" fillId="0" borderId="2" xfId="0" applyNumberFormat="1" applyFont="1" applyBorder="1"/>
    <xf numFmtId="3" fontId="16" fillId="0" borderId="0" xfId="0" applyNumberFormat="1" applyFont="1" applyAlignment="1"/>
    <xf numFmtId="3" fontId="16" fillId="0" borderId="1" xfId="0" applyNumberFormat="1" applyFont="1" applyBorder="1" applyAlignment="1"/>
    <xf numFmtId="3" fontId="8" fillId="0" borderId="1" xfId="5" applyNumberFormat="1" applyFont="1" applyBorder="1"/>
    <xf numFmtId="3" fontId="28" fillId="0" borderId="0" xfId="11" applyNumberFormat="1" applyFont="1" applyBorder="1"/>
    <xf numFmtId="0" fontId="1" fillId="0" borderId="0" xfId="0" applyFont="1" applyAlignment="1"/>
    <xf numFmtId="3" fontId="0" fillId="0" borderId="1" xfId="0" applyNumberFormat="1" applyFont="1" applyBorder="1" applyAlignment="1"/>
    <xf numFmtId="0" fontId="27" fillId="0" borderId="0" xfId="0" applyNumberFormat="1" applyFont="1" applyAlignment="1" applyProtection="1">
      <protection locked="0"/>
    </xf>
    <xf numFmtId="0" fontId="0" fillId="0" borderId="0" xfId="0" applyBorder="1" applyAlignment="1"/>
    <xf numFmtId="3" fontId="27" fillId="3" borderId="0" xfId="0" applyNumberFormat="1" applyFont="1" applyFill="1" applyBorder="1" applyAlignment="1"/>
    <xf numFmtId="0" fontId="27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1" fillId="0" borderId="59" xfId="0" applyNumberFormat="1" applyFont="1" applyBorder="1" applyAlignment="1">
      <alignment horizontal="right"/>
    </xf>
    <xf numFmtId="3" fontId="1" fillId="0" borderId="59" xfId="0" applyNumberFormat="1" applyFont="1" applyBorder="1" applyAlignment="1">
      <alignment horizontal="center"/>
    </xf>
    <xf numFmtId="3" fontId="1" fillId="3" borderId="2" xfId="0" applyNumberFormat="1" applyFont="1" applyFill="1" applyBorder="1"/>
    <xf numFmtId="3" fontId="8" fillId="3" borderId="31" xfId="0" applyNumberFormat="1" applyFont="1" applyFill="1" applyBorder="1" applyAlignment="1">
      <alignment horizontal="right"/>
    </xf>
    <xf numFmtId="3" fontId="8" fillId="3" borderId="40" xfId="0" applyNumberFormat="1" applyFont="1" applyFill="1" applyBorder="1"/>
    <xf numFmtId="3" fontId="8" fillId="3" borderId="47" xfId="0" applyNumberFormat="1" applyFont="1" applyFill="1" applyBorder="1"/>
    <xf numFmtId="3" fontId="8" fillId="3" borderId="30" xfId="0" applyNumberFormat="1" applyFont="1" applyFill="1" applyBorder="1"/>
    <xf numFmtId="3" fontId="0" fillId="3" borderId="47" xfId="0" applyNumberFormat="1" applyFill="1" applyBorder="1"/>
    <xf numFmtId="3" fontId="1" fillId="0" borderId="40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Border="1" applyAlignment="1" applyProtection="1">
      <alignment horizontal="right"/>
    </xf>
    <xf numFmtId="3" fontId="1" fillId="0" borderId="47" xfId="0" applyNumberFormat="1" applyFont="1" applyFill="1" applyBorder="1" applyAlignment="1" applyProtection="1">
      <alignment horizontal="right"/>
    </xf>
    <xf numFmtId="0" fontId="0" fillId="0" borderId="0" xfId="0" applyBorder="1" applyAlignment="1"/>
    <xf numFmtId="3" fontId="27" fillId="3" borderId="0" xfId="0" applyNumberFormat="1" applyFont="1" applyFill="1" applyBorder="1" applyAlignment="1"/>
    <xf numFmtId="0" fontId="27" fillId="0" borderId="0" xfId="0" applyFont="1" applyBorder="1" applyAlignment="1"/>
    <xf numFmtId="3" fontId="1" fillId="3" borderId="13" xfId="0" applyNumberFormat="1" applyFont="1" applyFill="1" applyBorder="1"/>
    <xf numFmtId="3" fontId="8" fillId="3" borderId="46" xfId="0" applyNumberFormat="1" applyFont="1" applyFill="1" applyBorder="1"/>
    <xf numFmtId="3" fontId="1" fillId="3" borderId="29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" fillId="3" borderId="10" xfId="0" applyFont="1" applyFill="1" applyBorder="1" applyAlignment="1"/>
    <xf numFmtId="0" fontId="0" fillId="0" borderId="0" xfId="0" applyBorder="1" applyAlignment="1"/>
    <xf numFmtId="0" fontId="27" fillId="0" borderId="0" xfId="0" applyFont="1" applyBorder="1" applyAlignment="1"/>
    <xf numFmtId="3" fontId="1" fillId="3" borderId="10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0" fontId="0" fillId="0" borderId="0" xfId="0" applyBorder="1" applyAlignment="1"/>
    <xf numFmtId="0" fontId="27" fillId="0" borderId="0" xfId="0" applyFont="1" applyBorder="1" applyAlignment="1"/>
    <xf numFmtId="3" fontId="1" fillId="3" borderId="13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0" fontId="0" fillId="0" borderId="0" xfId="0" applyBorder="1" applyAlignment="1"/>
    <xf numFmtId="0" fontId="27" fillId="0" borderId="0" xfId="0" applyFont="1" applyBorder="1" applyAlignment="1"/>
    <xf numFmtId="3" fontId="14" fillId="0" borderId="24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14" fillId="0" borderId="24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0" fontId="8" fillId="0" borderId="60" xfId="0" applyFont="1" applyFill="1" applyBorder="1" applyAlignment="1">
      <alignment horizontal="right" vertical="center"/>
    </xf>
    <xf numFmtId="3" fontId="8" fillId="0" borderId="61" xfId="0" applyNumberFormat="1" applyFont="1" applyBorder="1"/>
    <xf numFmtId="3" fontId="8" fillId="0" borderId="62" xfId="0" applyNumberFormat="1" applyFont="1" applyBorder="1"/>
    <xf numFmtId="3" fontId="8" fillId="0" borderId="63" xfId="0" applyNumberFormat="1" applyFont="1" applyBorder="1"/>
    <xf numFmtId="3" fontId="1" fillId="0" borderId="0" xfId="0" applyNumberFormat="1" applyFont="1"/>
    <xf numFmtId="0" fontId="19" fillId="0" borderId="0" xfId="0" applyFont="1"/>
    <xf numFmtId="3" fontId="8" fillId="3" borderId="0" xfId="0" applyNumberFormat="1" applyFont="1" applyFill="1" applyBorder="1" applyAlignment="1">
      <alignment horizontal="right"/>
    </xf>
    <xf numFmtId="3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3" fontId="13" fillId="3" borderId="0" xfId="0" quotePrefix="1" applyNumberFormat="1" applyFont="1" applyFill="1" applyAlignment="1">
      <alignment horizontal="center"/>
    </xf>
    <xf numFmtId="3" fontId="1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1" fillId="3" borderId="0" xfId="0" applyNumberFormat="1" applyFont="1" applyFill="1" applyBorder="1" applyAlignment="1"/>
    <xf numFmtId="0" fontId="0" fillId="0" borderId="0" xfId="0" applyBorder="1" applyAlignment="1"/>
    <xf numFmtId="3" fontId="27" fillId="3" borderId="0" xfId="0" applyNumberFormat="1" applyFont="1" applyFill="1" applyBorder="1" applyAlignment="1"/>
    <xf numFmtId="0" fontId="27" fillId="0" borderId="0" xfId="0" applyFont="1" applyBorder="1" applyAlignment="1"/>
    <xf numFmtId="3" fontId="14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3" borderId="24" xfId="0" quotePrefix="1" applyNumberFormat="1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3" fillId="3" borderId="0" xfId="0" quotePrefix="1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</cellXfs>
  <cellStyles count="23">
    <cellStyle name="Hipervínculo" xfId="1" builtinId="8"/>
    <cellStyle name="Millares" xfId="2" builtinId="3"/>
    <cellStyle name="Millares 6" xfId="18"/>
    <cellStyle name="Normal" xfId="0" builtinId="0"/>
    <cellStyle name="Normal 10" xfId="12"/>
    <cellStyle name="Normal 12" xfId="14"/>
    <cellStyle name="Normal 13" xfId="15"/>
    <cellStyle name="Normal 14" xfId="16"/>
    <cellStyle name="Normal 15" xfId="17"/>
    <cellStyle name="Normal 16" xfId="19"/>
    <cellStyle name="Normal 17" xfId="20"/>
    <cellStyle name="Normal 18" xfId="21"/>
    <cellStyle name="Normal 19" xfId="22"/>
    <cellStyle name="Normal 2" xfId="5"/>
    <cellStyle name="Normal 3" xfId="3"/>
    <cellStyle name="Normal 4" xfId="4"/>
    <cellStyle name="Normal 5" xfId="6"/>
    <cellStyle name="Normal 6" xfId="8"/>
    <cellStyle name="Normal 7" xfId="9"/>
    <cellStyle name="Normal 8" xfId="10"/>
    <cellStyle name="Normal 9" xfId="11"/>
    <cellStyle name="Normal_GASTO-AFAM" xfId="7"/>
    <cellStyle name="Normal_NºAFAM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Fernandez/Escritorio/CAJAS-PREVISION/INP/2010/Cuad23-2010.XLW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f"/>
      <sheetName val="Meses"/>
      <sheetName val="Mes_Tipo"/>
      <sheetName val="Monto"/>
      <sheetName val="Beneficiarios"/>
    </sheetNames>
    <sheetDataSet>
      <sheetData sheetId="0">
        <row r="192">
          <cell r="B192">
            <v>1401967</v>
          </cell>
          <cell r="C192">
            <v>1103</v>
          </cell>
          <cell r="D192">
            <v>3369</v>
          </cell>
          <cell r="E192">
            <v>721900</v>
          </cell>
          <cell r="F192">
            <v>3370</v>
          </cell>
          <cell r="G192">
            <v>1281</v>
          </cell>
          <cell r="I192">
            <v>861240</v>
          </cell>
          <cell r="J192">
            <v>14676074.888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F65"/>
  <sheetViews>
    <sheetView tabSelected="1" workbookViewId="0">
      <selection activeCell="D45" sqref="D45"/>
    </sheetView>
  </sheetViews>
  <sheetFormatPr baseColWidth="10" defaultColWidth="3.42578125" defaultRowHeight="12.75"/>
  <cols>
    <col min="1" max="1" width="6.5703125" customWidth="1"/>
    <col min="2" max="2" width="1.5703125" bestFit="1" customWidth="1"/>
    <col min="3" max="3" width="9" customWidth="1"/>
    <col min="4" max="4" width="70.85546875" bestFit="1" customWidth="1"/>
    <col min="5" max="5" width="9.85546875" customWidth="1"/>
    <col min="6" max="6" width="11.42578125" customWidth="1"/>
  </cols>
  <sheetData>
    <row r="1" spans="1:6">
      <c r="A1" s="4"/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spans="1:6" ht="15.75">
      <c r="A3" s="4" t="s">
        <v>15</v>
      </c>
      <c r="B3" s="4" t="s">
        <v>15</v>
      </c>
      <c r="C3" s="13" t="s">
        <v>342</v>
      </c>
      <c r="D3" s="14"/>
      <c r="E3" s="4"/>
      <c r="F3" s="4"/>
    </row>
    <row r="4" spans="1:6">
      <c r="A4" s="4"/>
      <c r="B4" s="4"/>
      <c r="C4" s="10"/>
      <c r="D4" s="10"/>
      <c r="E4" s="4"/>
      <c r="F4" s="4"/>
    </row>
    <row r="5" spans="1:6">
      <c r="A5" s="4"/>
      <c r="B5" s="4"/>
      <c r="C5" s="15" t="s">
        <v>321</v>
      </c>
      <c r="D5" s="16"/>
      <c r="E5" s="4"/>
      <c r="F5" s="4"/>
    </row>
    <row r="6" spans="1:6">
      <c r="A6" s="4"/>
      <c r="B6" s="4"/>
      <c r="C6" s="10"/>
      <c r="D6" s="16" t="s">
        <v>372</v>
      </c>
      <c r="E6" s="4"/>
      <c r="F6" s="4"/>
    </row>
    <row r="7" spans="1:6">
      <c r="A7" s="4"/>
      <c r="B7" s="4"/>
      <c r="C7" s="10"/>
      <c r="D7" s="16" t="s">
        <v>373</v>
      </c>
      <c r="E7" s="4"/>
      <c r="F7" s="4"/>
    </row>
    <row r="8" spans="1:6">
      <c r="A8" s="4"/>
      <c r="B8" s="4"/>
      <c r="C8" s="10"/>
      <c r="D8" s="16" t="s">
        <v>16</v>
      </c>
      <c r="E8" s="4"/>
      <c r="F8" s="4"/>
    </row>
    <row r="9" spans="1:6">
      <c r="A9" s="4"/>
      <c r="B9" s="4"/>
      <c r="C9" s="10"/>
      <c r="D9" s="16" t="s">
        <v>339</v>
      </c>
      <c r="E9" s="4"/>
      <c r="F9" s="4"/>
    </row>
    <row r="10" spans="1:6">
      <c r="A10" s="4"/>
      <c r="B10" s="4"/>
      <c r="C10" s="10"/>
      <c r="D10" s="16" t="s">
        <v>338</v>
      </c>
      <c r="E10" s="4"/>
      <c r="F10" s="4"/>
    </row>
    <row r="11" spans="1:6">
      <c r="A11" s="4"/>
      <c r="B11" s="4"/>
      <c r="C11" s="15" t="s">
        <v>261</v>
      </c>
      <c r="D11" s="16"/>
      <c r="E11" s="4"/>
      <c r="F11" s="4"/>
    </row>
    <row r="12" spans="1:6">
      <c r="A12" s="4"/>
      <c r="B12" s="4"/>
      <c r="C12" s="15"/>
      <c r="D12" s="16" t="s">
        <v>262</v>
      </c>
      <c r="E12" s="4"/>
      <c r="F12" s="4"/>
    </row>
    <row r="13" spans="1:6">
      <c r="A13" s="4"/>
      <c r="B13" s="4"/>
      <c r="C13" s="10"/>
      <c r="D13" s="16" t="s">
        <v>263</v>
      </c>
      <c r="E13" s="4"/>
      <c r="F13" s="4"/>
    </row>
    <row r="14" spans="1:6">
      <c r="A14" s="4"/>
      <c r="B14" s="4"/>
      <c r="C14" s="15" t="s">
        <v>17</v>
      </c>
      <c r="D14" s="16"/>
      <c r="E14" s="4"/>
      <c r="F14" s="4"/>
    </row>
    <row r="15" spans="1:6">
      <c r="A15" s="4"/>
      <c r="B15" s="4"/>
      <c r="C15" s="15"/>
      <c r="D15" s="16" t="s">
        <v>374</v>
      </c>
      <c r="E15" s="4"/>
      <c r="F15" s="4"/>
    </row>
    <row r="16" spans="1:6">
      <c r="A16" s="4"/>
      <c r="B16" s="4"/>
      <c r="C16" s="10"/>
      <c r="D16" s="16" t="s">
        <v>375</v>
      </c>
      <c r="E16" s="4"/>
      <c r="F16" s="4"/>
    </row>
    <row r="17" spans="1:6">
      <c r="A17" s="4"/>
      <c r="B17" s="4"/>
      <c r="C17" s="10"/>
      <c r="D17" s="16" t="s">
        <v>18</v>
      </c>
      <c r="E17" s="4"/>
      <c r="F17" s="4"/>
    </row>
    <row r="18" spans="1:6" ht="15" customHeight="1">
      <c r="A18" s="4"/>
      <c r="B18" s="4"/>
      <c r="C18" s="15" t="s">
        <v>19</v>
      </c>
      <c r="D18" s="16"/>
      <c r="E18" s="4"/>
      <c r="F18" s="4"/>
    </row>
    <row r="19" spans="1:6" ht="10.5" customHeight="1">
      <c r="A19" s="4"/>
      <c r="B19" s="4"/>
      <c r="C19" s="10"/>
      <c r="D19" s="299" t="s">
        <v>314</v>
      </c>
      <c r="E19" s="4"/>
      <c r="F19" s="4"/>
    </row>
    <row r="20" spans="1:6" ht="10.5" customHeight="1">
      <c r="A20" s="4"/>
      <c r="B20" s="4"/>
      <c r="C20" s="10"/>
      <c r="D20" s="299" t="s">
        <v>306</v>
      </c>
      <c r="E20" s="4"/>
      <c r="F20" s="4"/>
    </row>
    <row r="21" spans="1:6">
      <c r="A21" s="4"/>
      <c r="B21" s="4"/>
      <c r="C21" s="10"/>
      <c r="D21" s="16" t="s">
        <v>313</v>
      </c>
      <c r="E21" s="4"/>
      <c r="F21" s="4"/>
    </row>
    <row r="22" spans="1:6">
      <c r="A22" s="4"/>
      <c r="B22" s="4"/>
      <c r="C22" s="10"/>
      <c r="D22" s="299" t="s">
        <v>312</v>
      </c>
      <c r="E22" s="4"/>
      <c r="F22" s="4"/>
    </row>
    <row r="23" spans="1:6">
      <c r="A23" s="4"/>
      <c r="B23" s="4"/>
      <c r="C23" s="15" t="s">
        <v>21</v>
      </c>
      <c r="D23" s="16"/>
      <c r="E23" s="4"/>
      <c r="F23" s="4"/>
    </row>
    <row r="24" spans="1:6">
      <c r="A24" s="4"/>
      <c r="B24" s="4"/>
      <c r="C24" s="15"/>
      <c r="D24" s="16" t="s">
        <v>65</v>
      </c>
      <c r="E24" s="4"/>
      <c r="F24" s="4"/>
    </row>
    <row r="25" spans="1:6">
      <c r="A25" s="4"/>
      <c r="B25" s="4"/>
      <c r="C25" s="10"/>
      <c r="D25" s="16" t="s">
        <v>22</v>
      </c>
      <c r="E25" s="4"/>
      <c r="F25" s="4"/>
    </row>
    <row r="26" spans="1:6" ht="15.75">
      <c r="A26" s="4"/>
      <c r="B26" s="4"/>
      <c r="C26" s="15" t="s">
        <v>322</v>
      </c>
      <c r="D26" s="17"/>
      <c r="E26" s="4"/>
      <c r="F26" s="4"/>
    </row>
    <row r="27" spans="1:6">
      <c r="A27" s="4"/>
      <c r="B27" s="4"/>
      <c r="C27" s="10"/>
      <c r="D27" s="18" t="s">
        <v>23</v>
      </c>
      <c r="E27" s="4"/>
      <c r="F27" s="4"/>
    </row>
    <row r="28" spans="1:6">
      <c r="A28" s="4"/>
      <c r="B28" s="4"/>
      <c r="C28" s="10"/>
      <c r="D28" s="18" t="s">
        <v>24</v>
      </c>
      <c r="E28" s="4"/>
      <c r="F28" s="4"/>
    </row>
    <row r="29" spans="1:6">
      <c r="A29" s="4"/>
      <c r="B29" s="4"/>
      <c r="C29" s="10"/>
      <c r="D29" s="18" t="s">
        <v>25</v>
      </c>
      <c r="E29" s="4"/>
      <c r="F29" s="4"/>
    </row>
    <row r="30" spans="1:6">
      <c r="A30" s="4"/>
      <c r="B30" s="4"/>
      <c r="C30" s="10"/>
      <c r="D30" s="19" t="s">
        <v>26</v>
      </c>
      <c r="E30" s="4"/>
      <c r="F30" s="4"/>
    </row>
    <row r="31" spans="1:6">
      <c r="A31" s="4"/>
      <c r="B31" s="4"/>
      <c r="C31" s="10"/>
      <c r="D31" s="18" t="s">
        <v>384</v>
      </c>
      <c r="E31" s="4"/>
      <c r="F31" s="4"/>
    </row>
    <row r="32" spans="1:6">
      <c r="A32" s="4"/>
      <c r="B32" s="4"/>
      <c r="C32" s="10"/>
      <c r="D32" s="18" t="s">
        <v>385</v>
      </c>
      <c r="E32" s="4"/>
      <c r="F32" s="4"/>
    </row>
    <row r="33" spans="1:6">
      <c r="A33" s="4"/>
      <c r="B33" s="4"/>
      <c r="C33" s="10"/>
      <c r="D33" s="18" t="s">
        <v>387</v>
      </c>
      <c r="E33" s="4"/>
      <c r="F33" s="4"/>
    </row>
    <row r="34" spans="1:6">
      <c r="A34" s="4"/>
      <c r="B34" s="4"/>
      <c r="C34" s="10"/>
      <c r="D34" s="299" t="s">
        <v>388</v>
      </c>
      <c r="E34" s="4"/>
      <c r="F34" s="4"/>
    </row>
    <row r="35" spans="1:6" ht="12" customHeight="1">
      <c r="A35" s="4"/>
      <c r="B35" s="4"/>
      <c r="C35" s="10"/>
      <c r="D35" s="19" t="s">
        <v>27</v>
      </c>
      <c r="E35" s="4"/>
      <c r="F35" s="4"/>
    </row>
    <row r="36" spans="1:6" ht="17.25" customHeight="1">
      <c r="A36" s="4"/>
      <c r="B36" s="4"/>
      <c r="C36" s="15" t="s">
        <v>323</v>
      </c>
      <c r="D36" s="15"/>
      <c r="E36" s="4"/>
      <c r="F36" s="4"/>
    </row>
    <row r="37" spans="1:6">
      <c r="A37" s="4"/>
      <c r="B37" s="4"/>
      <c r="C37" s="20" t="s">
        <v>28</v>
      </c>
      <c r="D37" s="20"/>
      <c r="E37" s="4"/>
      <c r="F37" s="4"/>
    </row>
    <row r="38" spans="1:6">
      <c r="A38" s="4"/>
      <c r="B38" s="4"/>
      <c r="C38" s="21"/>
      <c r="D38" s="19" t="s">
        <v>29</v>
      </c>
      <c r="E38" s="4"/>
      <c r="F38" s="4"/>
    </row>
    <row r="39" spans="1:6">
      <c r="A39" s="4"/>
      <c r="B39" s="4"/>
      <c r="C39" s="21"/>
      <c r="D39" s="299" t="s">
        <v>30</v>
      </c>
      <c r="E39" s="4"/>
      <c r="F39" s="4"/>
    </row>
    <row r="40" spans="1:6">
      <c r="A40" s="4"/>
      <c r="B40" s="4"/>
      <c r="C40" s="21"/>
      <c r="D40" s="299" t="s">
        <v>31</v>
      </c>
      <c r="E40" s="4"/>
      <c r="F40" s="4"/>
    </row>
    <row r="41" spans="1:6">
      <c r="A41" s="4"/>
      <c r="B41" s="4"/>
      <c r="C41" s="21"/>
      <c r="D41" s="299" t="s">
        <v>32</v>
      </c>
      <c r="E41" s="4"/>
      <c r="F41" s="4"/>
    </row>
    <row r="42" spans="1:6">
      <c r="A42" s="4"/>
      <c r="B42" s="4"/>
      <c r="C42" s="20" t="s">
        <v>33</v>
      </c>
      <c r="D42" s="19"/>
      <c r="E42" s="4"/>
      <c r="F42" s="4"/>
    </row>
    <row r="43" spans="1:6">
      <c r="A43" s="4"/>
      <c r="B43" s="4"/>
      <c r="C43" s="21"/>
      <c r="D43" s="19" t="s">
        <v>34</v>
      </c>
      <c r="E43" s="4"/>
      <c r="F43" s="4"/>
    </row>
    <row r="44" spans="1:6">
      <c r="A44" s="4"/>
      <c r="B44" s="4"/>
      <c r="C44" s="21"/>
      <c r="D44" s="19" t="s">
        <v>35</v>
      </c>
      <c r="E44" s="4"/>
      <c r="F44" s="4"/>
    </row>
    <row r="45" spans="1:6">
      <c r="A45" s="4"/>
      <c r="B45" s="4"/>
      <c r="C45" s="21"/>
      <c r="D45" s="18" t="s">
        <v>36</v>
      </c>
      <c r="E45" s="4"/>
      <c r="F45" s="4"/>
    </row>
    <row r="46" spans="1:6">
      <c r="A46" s="4"/>
      <c r="B46" s="4"/>
      <c r="C46" s="15" t="s">
        <v>324</v>
      </c>
      <c r="D46" s="10"/>
      <c r="E46" s="4"/>
      <c r="F46" s="4"/>
    </row>
    <row r="47" spans="1:6">
      <c r="A47" s="4"/>
      <c r="B47" s="4"/>
      <c r="C47" s="21"/>
      <c r="D47" s="16" t="s">
        <v>37</v>
      </c>
      <c r="E47" s="4"/>
      <c r="F47" s="4"/>
    </row>
    <row r="48" spans="1:6">
      <c r="A48" s="4"/>
      <c r="B48" s="4"/>
      <c r="C48" s="21"/>
      <c r="D48" s="16" t="s">
        <v>38</v>
      </c>
      <c r="E48" s="4"/>
      <c r="F48" s="4"/>
    </row>
    <row r="49" spans="1:6">
      <c r="A49" s="4"/>
      <c r="B49" s="4"/>
      <c r="C49" s="15" t="s">
        <v>325</v>
      </c>
      <c r="D49" s="10"/>
      <c r="E49" s="4"/>
      <c r="F49" s="4"/>
    </row>
    <row r="50" spans="1:6">
      <c r="A50" s="4"/>
      <c r="B50" s="4"/>
      <c r="C50" s="21"/>
      <c r="D50" s="16" t="s">
        <v>39</v>
      </c>
      <c r="E50" s="4"/>
      <c r="F50" s="4"/>
    </row>
    <row r="51" spans="1:6">
      <c r="A51" s="4"/>
      <c r="B51" s="4"/>
      <c r="C51" s="21"/>
      <c r="D51" s="299" t="s">
        <v>257</v>
      </c>
      <c r="E51" s="4"/>
      <c r="F51" s="4"/>
    </row>
    <row r="52" spans="1:6">
      <c r="A52" s="4"/>
      <c r="B52" s="4"/>
      <c r="C52" s="21"/>
      <c r="D52" s="16" t="s">
        <v>256</v>
      </c>
      <c r="E52" s="4"/>
      <c r="F52" s="4"/>
    </row>
    <row r="53" spans="1:6">
      <c r="A53" s="4"/>
      <c r="B53" s="4"/>
      <c r="C53" s="21"/>
      <c r="D53" s="366" t="s">
        <v>376</v>
      </c>
      <c r="E53" s="4"/>
      <c r="F53" s="4"/>
    </row>
    <row r="54" spans="1:6">
      <c r="A54" s="4"/>
      <c r="B54" s="4"/>
      <c r="C54" s="21"/>
      <c r="D54" s="16" t="s">
        <v>377</v>
      </c>
      <c r="E54" s="4"/>
      <c r="F54" s="4"/>
    </row>
    <row r="55" spans="1:6">
      <c r="A55" s="4"/>
      <c r="B55" s="4"/>
      <c r="C55" s="15" t="s">
        <v>326</v>
      </c>
      <c r="D55" s="10"/>
      <c r="E55" s="4"/>
      <c r="F55" s="4"/>
    </row>
    <row r="56" spans="1:6">
      <c r="A56" s="4"/>
      <c r="B56" s="4"/>
      <c r="C56" s="21"/>
      <c r="D56" s="22" t="s">
        <v>40</v>
      </c>
      <c r="E56" s="4"/>
      <c r="F56" s="4"/>
    </row>
    <row r="57" spans="1:6">
      <c r="A57" s="4"/>
      <c r="B57" s="4"/>
      <c r="C57" s="21"/>
      <c r="D57" s="22" t="s">
        <v>41</v>
      </c>
      <c r="E57" s="4"/>
      <c r="F57" s="4"/>
    </row>
    <row r="58" spans="1:6">
      <c r="A58" s="4"/>
      <c r="B58" s="4"/>
      <c r="C58" s="21"/>
      <c r="D58" s="19"/>
      <c r="E58" s="4"/>
      <c r="F58" s="4"/>
    </row>
    <row r="59" spans="1:6">
      <c r="A59" s="4"/>
      <c r="B59" s="4"/>
      <c r="D59" s="10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</sheetData>
  <phoneticPr fontId="0" type="noConversion"/>
  <hyperlinks>
    <hyperlink ref="D27" location="NUMERO_DE_EMPRESAS_AFILIADAS_A__C.C.A.F." display="NUMERO DE EMPRESAS AFILIADAS A  C.C.A.F."/>
    <hyperlink ref="D28" location="NUMERO_TOTAL_DE_AFILIADOS_A_C.C.A.F." display="NUMERO DE TRABAJADORES AFILIADOS  A  C.C.A.F."/>
    <hyperlink ref="D29" location="NUMERO_DE_PENSIONADOS_AFILIADOS_A_C.C.A.F." display="NUMERO DE PENSIONADOS AFILIADOS A C.C.A.F."/>
    <hyperlink ref="D30" location="NUMERO_TOTAL_DE_AFILIADOS_A_C.C.A.F." display="NUMERO TOTAL DE AFILIADOS A C.C.A.F."/>
    <hyperlink ref="D31" location="NUMERO_DE_CREDITOS_SOCIALES_OTORGADOS_POR_EL_SISTEMA_C.C.A.F." display="NUMERO DE CREDITOS SOCIALES OTORGADOS POR EL SISTEMA C.C.A.F."/>
    <hyperlink ref="D32" location="MONTO_DE_LOS_CREDITOS_SOCIALES_OTORGADOS_POR_EL_SISTEMA_C.C.A.F." display="MONTO DE LOS CREDITOS SOCIALES OTORGADOS POR EL SISTEMA C.C.A.F."/>
    <hyperlink ref="D38" location="NUMERO_DE_TRABAJADORES_COTIZANTES_AL_REGIMEN_SIL__POR_C.C.A.F." display="NUMERO DE TRABAJADORES COTIZANTES AL REGIMEN SIL, POR C.C.A.F."/>
    <hyperlink ref="D43" location="N__DE_SUBSIDIOS_INICIADOS_SISTEMA_DE_SUBSIDIOS_MATERNALES_AÑO_2005" display="N° DE SUBSIDIOS INICIADOS SISTEMA DE SUBSIDIOS MATERNALES AÑO 2005"/>
    <hyperlink ref="D44" location="NUMERO_DE_DIAS_PAGADOS_POR_EL_SISTEMA_MATERNAL_AÑO_2005" display="NUMERO DE DIAS PAGADOS POR EL SISTEMA MATERNAL AÑO 2005"/>
    <hyperlink ref="D45" location="GASTO_EN_SUBSIDIOS_MATERNALES_PAGADOS_POR_EL_F.U.P.F._AÑO_2005" display="GASTO EN SUBSIDIOS MATERNALES PAGADOS POR EL F.U.P.F. AÑO 2005"/>
    <hyperlink ref="D47" location="NUMERO__DE_ASIGNACIONES_FAMILIARES__PAGADAS_SEGÚN_INSTITUCIONES" display="NUMERO  DE ASIGNACIONES FAMILIARES  PAGADAS,SEGÚN INSTITUCIONES"/>
    <hyperlink ref="D48" location="GASTO_EN_ASIGNACIONES_FAMILIARES__PAGADAS__AÑO_2005" display="GASTO EN ASIGNACIONES FAMILIARES  PAGADAS  AÑO 2005"/>
    <hyperlink ref="D50" location="SUBSIDIOS_FAMILIARES_EMITIDOS___BENEFICIARIOS__MONTO_Y_CAUSANTES_POR_TIPO" display="SUBSIDIOS FAMILIARES EMITIDOS,  BENEFICIARIOS, MONTO Y CAUSANTES POR TIPO"/>
    <hyperlink ref="D56" location="NUMERO_DE_SUBSIDIOS_DE_CESANTIA_PAGADOS_POR_F.U.P.F." display="NUMERO DE SUBSIDIOS DE CESANTIA PAGADOS POR F.U.P.F."/>
    <hyperlink ref="D57" location="MONTO_PAGADO_EN_SUBSIDIOS_DE_CESANTIA_PAGADOS_POR_EL_F.U.P.F." display="MONTO PAGADO EN SUBSIDIOS DE CESANTIA PAGADOS POR EL F.U.P.F."/>
    <hyperlink ref="D6" location="NÚMERO_DE_ENTIDADES_EMPLEADORAS_COTIZANTES" display="NÚMERO DE ENTIDADES EMPLEADORAS COTIZANTES"/>
    <hyperlink ref="D7" location="NÚMERO_DE_TRABAJADORES_POR_LOS_QUE_SE_COTIZÓ" display="NÚMERO DE TRABAJADORES POR LOS QUE SE COTIZÓ "/>
    <hyperlink ref="D8" location="REMUNERACIÓN_IMPONIBLE_DE_LOS_TRABAJADORES_POR_LOS_QUE_SE_COTIZÓ_A" display="REMUNERACIÓN IMPONIBLE DE LOS TRABAJADORES POR LOS QUE SE COTIZÓ A "/>
    <hyperlink ref="D15" location="NÚMERO_DE_SUBSIDIOS_INICIADOS_POR_ACCIDENTES_DEL_TRABAJO" display="NÚMERO DE SUBSIDIOS INICIADOS POR ACCIDENTES DEL TRABAJO,"/>
    <hyperlink ref="D16" location="NÚMERO_DE_DÍAS_DE_SUBSIDIOS_PAGADOS_POR_ACCIDENTES_DEL_TRABAJO" display="NÚMERO DE DÍAS DE SUBSIDIOS PAGADOS POR ACCIDENTES DEL TRABAJO,"/>
    <hyperlink ref="D17" location="MONTO_TOTAL_DE_SUBSIDIOS_PAGADOS_POR_ACCIDENTES_DEL_TRABAJO" display="MONTO TOTAL DE SUBSIDIOS PAGADOS POR ACCIDENTES DEL TRABAJO,"/>
    <hyperlink ref="D21" location="MONTOS_TOTALES_DE_PENSIONES_DE_LA_LEY_N_16.744" display="MONTOS TOTALES DE PENSIONES DE LA LEY N°16.744 "/>
    <hyperlink ref="D24" location="NÚMERO_DE_INDEMNIZACIONES_POR_ACCIDENTES_DEL_TRABAJO" display="NÚMERO DE INDEMNIZACIONES POR ACCIDENTES DEL TRABAJO "/>
    <hyperlink ref="D25" location="MONTO_DE_INDEMNIZACIONES_POR_ACCIDENTES_DEL_TRABAJO" display="MONTO DE INDEMNIZACIONES POR ACCIDENTES DEL TRABAJO "/>
    <hyperlink ref="D35" location="TASAS_DE_INTERES_MENSUAL_PARA_OPERACIONES_NO_REAJUSTABLES_EN_MONEDA_NACIONAL" display="TASAS DE INTERES PARA OPERACIONES INFERIORES A 200 U.F, SEGÚN PLAZOS Y C.C.A.F.."/>
    <hyperlink ref="D51" location="NUMERO_DE_CAUSANTES_DE_SUBSIDIO_FAMILIAR__SEGÚN_REGIONES" display="NUMERO DE SUBSIDIOS FAMILIARES POR REGIONES"/>
    <hyperlink ref="D52" location="NUMERO_DE_SUBSIDIOS_FAMILIARES__SEGÚN_TIPO_DE_SUBSIDIO_Y_REGIONES" display="NUMERO DE SUF, SEGÚN TIPO DE SUBSIDIO Y REGIONES"/>
    <hyperlink ref="D12" location="NUMERO_DE_ACCIDENTES__SEGÚN_TIPO_DE_ACCIDENTE_Y_MUTUAL" display="NUMERO DE ACCIDENTES, SEGÚN TIPO DE ACCIDENTE Y MUTUAL"/>
    <hyperlink ref="D13" location="NUMERO_DE_DIAS_PERDIDOS__POR_ACCIDENTES_DEL_TRABAJO_Y_DE_TRAYECTO__SEGÚN_TIPO_DE_ACCIDENTE_Y_MUTUAL" display="NUMERO DE DIAS PERDIDOS, POR ACC. DEL TRAB. Y DE TRAYECTO, SEGÚN TIPO DE ACC. Y MUT."/>
    <hyperlink ref="D10" location="NUMERO__DE_TRABAJADORES_PROTEGIDOS" display="NUMERO DE TRABAJADORES PROTEGIDOS POR EL SEGURO DE LA LEY 16.744, EN LAS MUTUALES"/>
    <hyperlink ref="D9" location="NUMERO__DE_EMPRESAS_ADHERENTES" display="NUMERO DE EMPRESAS ADHERENTES A MUTUALIDADES DE LA LEY 16.744."/>
    <hyperlink ref="D39" location="NUMERO_DE_SUBSIDIOS_INICIADOS_DE_ORIGEN_COMUN_PAGADOS_POR_LAS_C.C.A.F." display="NUMERO DE SUBSIDIOS INICIADOS DE ORIGEN COMUN PAGADOS POR LAS C.C.A.F."/>
    <hyperlink ref="D40" location="NUMERO_DE_DIAS_PAGADOS_EN_SUBSIDIOS_DE_ORIGEN_COMUN__POR_LAS_C.C.A.F." display="NUMERO DE DIAS PAGADOS EN SUBSIDIOS DE ORIGEN COMUN, POR LAS C.C.A.F."/>
    <hyperlink ref="D41" location="MONTO_PAGADO_EN_SUBSIDIOS_DE_ORIGEN_COMUN__POR_LAS_C.C.A.F." display="MONTO PAGADO EN SUBSIDIOS DE ORIGEN COMUN, POR LAS C.C.A.F."/>
    <hyperlink ref="D22" location="MONTOS_TOTALES_DE__PENSIONES_VIGENTES_DE_LA_LEY_N_16.744_SEGÚN_TIPO_DE_PENSION" display="MONTOS TOTALES DE PENSIONES DE LA LEY N°16.745 SEGUN TIPO DE PENSION"/>
    <hyperlink ref="D20" location="AÑO_2008" display="NUMERO DE PENSIONES VIGENTES DE LA LEY N°16.744 SEGÚN TIPO DE PENSION"/>
    <hyperlink ref="D19" location="Enero" display="NUMERO DE PENSIONES VIGENTES DE LA LEY N°16.744 POR ACC. DEL TRAB. Y ENF. PROFES."/>
    <hyperlink ref="D53" location="NUMERO_DE_SUBSIDIOS_POR_DISCAPACIDAD_MENTAL__SEGÚN_REGIONES" display="NUMERO DE SUBSIDIOS POR DISCAPACIDAD MENTAL, SEGÚN REGIONES"/>
    <hyperlink ref="D54" location="MONTO_EMITIDO_EN_SUBSIDIOS_POR_DISCAPACIDAD_MENTAL__SEGÚN_REGIONES" display="MONTO EMITIDO EN SUBSIDIOS POR DISCAPACIDAD MENTAL, SEGÚN REGIONES"/>
    <hyperlink ref="D33" location="NUMERO_DE_CREDITOS_HIPOTECARIOS_OTORGADOS_POR_EL_SISTEMA_CCAF" display="NUMERO DE CREDITOS DE HIPOTECARIOS OTORGADOS POR EL SISTEMA C.C.A.F."/>
    <hyperlink ref="D34" location="MONTOS_EN_CREDITOS_HIPOTECARIOS_OTORGADOS_POR_EL_SISTEMA_C.C.A.F." display="MONTOS  EN CREDITOS HIPOTECARIOS OTORGADOS POR EL SISTEMA C.C.A.F."/>
  </hyperlinks>
  <pageMargins left="1.0629921259842521" right="0.74803149606299213" top="0.39370078740157483" bottom="0.98425196850393704" header="0" footer="0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pageSetUpPr fitToPage="1"/>
  </sheetPr>
  <dimension ref="A1:T34"/>
  <sheetViews>
    <sheetView workbookViewId="0">
      <selection activeCell="B13" sqref="B13"/>
    </sheetView>
  </sheetViews>
  <sheetFormatPr baseColWidth="10" defaultRowHeight="12.75"/>
  <cols>
    <col min="1" max="1" width="4.7109375" customWidth="1"/>
    <col min="2" max="2" width="19.42578125" customWidth="1"/>
    <col min="3" max="7" width="8.7109375" customWidth="1"/>
    <col min="8" max="8" width="10.85546875" customWidth="1"/>
    <col min="9" max="10" width="8.7109375" customWidth="1"/>
    <col min="11" max="11" width="10.28515625" customWidth="1"/>
    <col min="12" max="13" width="8.7109375" customWidth="1"/>
    <col min="14" max="14" width="10" customWidth="1"/>
    <col min="15" max="15" width="0.140625" hidden="1" customWidth="1"/>
    <col min="16" max="17" width="9.7109375" hidden="1" customWidth="1"/>
    <col min="18" max="18" width="9.28515625" customWidth="1"/>
    <col min="19" max="19" width="10.5703125" customWidth="1"/>
    <col min="20" max="20" width="13.7109375" customWidth="1"/>
  </cols>
  <sheetData>
    <row r="1" spans="1:20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15.75">
      <c r="A2" s="4"/>
      <c r="B2" s="107" t="s">
        <v>76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/>
      <c r="P2" s="109"/>
      <c r="Q2" s="110"/>
      <c r="R2" s="4"/>
      <c r="S2" s="111"/>
      <c r="T2" s="63"/>
    </row>
    <row r="3" spans="1:20" ht="15.75">
      <c r="A3" s="4"/>
      <c r="B3" s="112" t="s">
        <v>344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109"/>
      <c r="Q3" s="110"/>
      <c r="R3" s="4"/>
      <c r="S3" s="111"/>
      <c r="T3" s="63"/>
    </row>
    <row r="4" spans="1:20" ht="15.75">
      <c r="A4" s="4"/>
      <c r="B4" s="113" t="s">
        <v>77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111"/>
      <c r="S4" s="111"/>
      <c r="T4" s="63"/>
    </row>
    <row r="5" spans="1:20" ht="15.75">
      <c r="A5" s="4"/>
      <c r="B5" s="113" t="s">
        <v>78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1"/>
      <c r="S5" s="111"/>
      <c r="T5" s="63"/>
    </row>
    <row r="6" spans="1:20" ht="16.5" thickBot="1">
      <c r="A6" s="4"/>
      <c r="B6" s="116" t="s">
        <v>79</v>
      </c>
      <c r="Q6" s="110"/>
      <c r="R6" s="111"/>
      <c r="S6" s="111"/>
      <c r="T6" s="63"/>
    </row>
    <row r="7" spans="1:20" ht="13.5" thickTop="1">
      <c r="A7" s="4"/>
      <c r="B7" s="117" t="s">
        <v>68</v>
      </c>
      <c r="C7" s="118" t="s">
        <v>0</v>
      </c>
      <c r="D7" s="118" t="s">
        <v>1</v>
      </c>
      <c r="E7" s="118" t="s">
        <v>2</v>
      </c>
      <c r="F7" s="118" t="s">
        <v>3</v>
      </c>
      <c r="G7" s="118" t="s">
        <v>4</v>
      </c>
      <c r="H7" s="118" t="s">
        <v>11</v>
      </c>
      <c r="I7" s="118" t="s">
        <v>80</v>
      </c>
      <c r="J7" s="118" t="s">
        <v>6</v>
      </c>
      <c r="K7" s="118" t="s">
        <v>7</v>
      </c>
      <c r="L7" s="118" t="s">
        <v>8</v>
      </c>
      <c r="M7" s="118" t="s">
        <v>12</v>
      </c>
      <c r="N7" s="118" t="s">
        <v>13</v>
      </c>
      <c r="O7" s="118" t="s">
        <v>8</v>
      </c>
      <c r="P7" s="118" t="s">
        <v>12</v>
      </c>
      <c r="Q7" s="119" t="s">
        <v>13</v>
      </c>
      <c r="R7" s="4"/>
      <c r="S7" s="4"/>
    </row>
    <row r="8" spans="1:20" ht="15.95" customHeight="1">
      <c r="A8" s="4"/>
      <c r="B8" s="120" t="s">
        <v>69</v>
      </c>
      <c r="C8" s="121">
        <v>1.8</v>
      </c>
      <c r="D8" s="121">
        <v>1.8</v>
      </c>
      <c r="E8" s="121">
        <v>0.88</v>
      </c>
      <c r="F8" s="121">
        <v>0.88</v>
      </c>
      <c r="G8" s="121">
        <v>1.9</v>
      </c>
      <c r="H8" s="121">
        <v>1.9</v>
      </c>
      <c r="I8" s="121">
        <v>1.85</v>
      </c>
      <c r="J8" s="121">
        <v>1.85</v>
      </c>
      <c r="K8" s="121">
        <v>1.85</v>
      </c>
      <c r="L8" s="121">
        <v>1.85</v>
      </c>
      <c r="M8" s="121">
        <v>1.85</v>
      </c>
      <c r="N8" s="121">
        <v>1.85</v>
      </c>
      <c r="O8" s="121"/>
      <c r="P8" s="121"/>
      <c r="Q8" s="122"/>
      <c r="R8" s="4"/>
      <c r="S8" s="4"/>
    </row>
    <row r="9" spans="1:20" ht="15.95" customHeight="1">
      <c r="A9" s="4"/>
      <c r="B9" s="120" t="s">
        <v>70</v>
      </c>
      <c r="C9" s="121">
        <v>1.99</v>
      </c>
      <c r="D9" s="121">
        <v>1.99</v>
      </c>
      <c r="E9" s="121">
        <v>0.9</v>
      </c>
      <c r="F9" s="121">
        <v>1.29</v>
      </c>
      <c r="G9" s="121">
        <v>1.95</v>
      </c>
      <c r="H9" s="121">
        <v>1.95</v>
      </c>
      <c r="I9" s="121">
        <v>1.88</v>
      </c>
      <c r="J9" s="121">
        <v>1.95</v>
      </c>
      <c r="K9" s="121">
        <v>1.89</v>
      </c>
      <c r="L9" s="121">
        <v>1.89</v>
      </c>
      <c r="M9" s="121">
        <v>1.89</v>
      </c>
      <c r="N9" s="121">
        <v>1.85</v>
      </c>
      <c r="O9" s="121"/>
      <c r="P9" s="121"/>
      <c r="Q9" s="122"/>
      <c r="R9" s="4"/>
      <c r="S9" s="4"/>
    </row>
    <row r="10" spans="1:20" ht="15.95" customHeight="1">
      <c r="A10" s="4"/>
      <c r="B10" s="123" t="s">
        <v>71</v>
      </c>
      <c r="C10" s="124">
        <v>2.19</v>
      </c>
      <c r="D10" s="121">
        <v>1.99</v>
      </c>
      <c r="E10" s="121">
        <v>0.9</v>
      </c>
      <c r="F10" s="121">
        <v>1.89</v>
      </c>
      <c r="G10" s="121">
        <v>1.29</v>
      </c>
      <c r="H10" s="121">
        <v>1.29</v>
      </c>
      <c r="I10" s="124">
        <v>1.89</v>
      </c>
      <c r="J10" s="124">
        <v>1.89</v>
      </c>
      <c r="K10" s="124">
        <v>1.89</v>
      </c>
      <c r="L10" s="124">
        <v>1.99</v>
      </c>
      <c r="M10" s="124">
        <v>1.99</v>
      </c>
      <c r="N10" s="124">
        <v>1.99</v>
      </c>
      <c r="O10" s="124"/>
      <c r="P10" s="124"/>
      <c r="Q10" s="122"/>
      <c r="R10" s="4"/>
      <c r="S10" s="4"/>
    </row>
    <row r="11" spans="1:20" ht="15.95" customHeight="1">
      <c r="A11" s="4"/>
      <c r="B11" s="125" t="s">
        <v>81</v>
      </c>
      <c r="C11" s="124">
        <v>1.95</v>
      </c>
      <c r="D11" s="124">
        <v>1.95</v>
      </c>
      <c r="E11" s="124">
        <v>1.95</v>
      </c>
      <c r="F11" s="124">
        <v>1.95</v>
      </c>
      <c r="G11" s="124">
        <v>1.95</v>
      </c>
      <c r="H11" s="124">
        <v>1.95</v>
      </c>
      <c r="I11" s="124">
        <v>1.95</v>
      </c>
      <c r="J11" s="124">
        <v>1.95</v>
      </c>
      <c r="K11" s="124">
        <v>1.9</v>
      </c>
      <c r="L11" s="124">
        <v>1.9</v>
      </c>
      <c r="M11" s="124">
        <v>1.9</v>
      </c>
      <c r="N11" s="124">
        <v>1.9</v>
      </c>
      <c r="O11" s="124"/>
      <c r="P11" s="124"/>
      <c r="Q11" s="122"/>
      <c r="R11" s="4"/>
      <c r="S11" s="4"/>
    </row>
    <row r="12" spans="1:20" ht="15.95" customHeight="1" thickBot="1">
      <c r="A12" s="4"/>
      <c r="B12" s="126" t="s">
        <v>82</v>
      </c>
      <c r="C12" s="127">
        <v>2.4</v>
      </c>
      <c r="D12" s="127">
        <v>2.15</v>
      </c>
      <c r="E12" s="127">
        <v>2.1</v>
      </c>
      <c r="F12" s="127">
        <v>2.1</v>
      </c>
      <c r="G12" s="127">
        <v>2.1</v>
      </c>
      <c r="H12" s="127">
        <v>2.1</v>
      </c>
      <c r="I12" s="127">
        <v>2.1</v>
      </c>
      <c r="J12" s="127">
        <v>2.1</v>
      </c>
      <c r="K12" s="127">
        <v>2.1</v>
      </c>
      <c r="L12" s="127">
        <v>2.2000000000000002</v>
      </c>
      <c r="M12" s="127">
        <v>2.2000000000000002</v>
      </c>
      <c r="N12" s="127">
        <v>2.2000000000000002</v>
      </c>
      <c r="O12" s="127"/>
      <c r="P12" s="127"/>
      <c r="Q12" s="128"/>
      <c r="R12" s="4"/>
      <c r="S12" s="4"/>
    </row>
    <row r="13" spans="1:20" ht="13.5" thickTop="1">
      <c r="A13" s="4"/>
      <c r="B13" s="491" t="s">
        <v>433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R13" s="4"/>
      <c r="S13" s="4"/>
    </row>
    <row r="14" spans="1:20">
      <c r="A14" s="4"/>
      <c r="B14" s="2" t="s">
        <v>9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29"/>
      <c r="P14" s="129"/>
      <c r="R14" s="4"/>
      <c r="S14" s="4"/>
    </row>
    <row r="15" spans="1:20">
      <c r="A15" s="4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29"/>
      <c r="P15" s="129"/>
      <c r="R15" s="4"/>
      <c r="S15" s="4"/>
    </row>
    <row r="16" spans="1:20" ht="16.5" thickBot="1">
      <c r="A16" s="4"/>
      <c r="B16" s="116" t="s">
        <v>83</v>
      </c>
      <c r="P16" s="131"/>
      <c r="Q16" s="110"/>
      <c r="R16" s="4"/>
      <c r="S16" s="4"/>
    </row>
    <row r="17" spans="1:20" ht="13.5" thickTop="1">
      <c r="A17" s="4"/>
      <c r="B17" s="117" t="s">
        <v>68</v>
      </c>
      <c r="C17" s="118" t="s">
        <v>0</v>
      </c>
      <c r="D17" s="118" t="s">
        <v>1</v>
      </c>
      <c r="E17" s="118" t="s">
        <v>2</v>
      </c>
      <c r="F17" s="118" t="s">
        <v>3</v>
      </c>
      <c r="G17" s="118" t="s">
        <v>4</v>
      </c>
      <c r="H17" s="118" t="s">
        <v>11</v>
      </c>
      <c r="I17" s="118" t="s">
        <v>80</v>
      </c>
      <c r="J17" s="118" t="s">
        <v>6</v>
      </c>
      <c r="K17" s="118" t="s">
        <v>7</v>
      </c>
      <c r="L17" s="118" t="s">
        <v>8</v>
      </c>
      <c r="M17" s="118" t="s">
        <v>12</v>
      </c>
      <c r="N17" s="118" t="s">
        <v>13</v>
      </c>
      <c r="O17" s="118" t="s">
        <v>8</v>
      </c>
      <c r="P17" s="118" t="s">
        <v>12</v>
      </c>
      <c r="Q17" s="119" t="s">
        <v>13</v>
      </c>
      <c r="R17" s="4"/>
      <c r="S17" s="4"/>
    </row>
    <row r="18" spans="1:20" ht="15.95" customHeight="1">
      <c r="A18" s="4"/>
      <c r="B18" s="120" t="s">
        <v>69</v>
      </c>
      <c r="C18" s="121">
        <v>2.1</v>
      </c>
      <c r="D18" s="121">
        <v>2.1</v>
      </c>
      <c r="E18" s="121">
        <v>2.29</v>
      </c>
      <c r="F18" s="121">
        <v>2.29</v>
      </c>
      <c r="G18" s="121">
        <v>2.25</v>
      </c>
      <c r="H18" s="121">
        <v>2.25</v>
      </c>
      <c r="I18" s="121">
        <v>2.1</v>
      </c>
      <c r="J18" s="121">
        <v>2.1</v>
      </c>
      <c r="K18" s="121">
        <v>2.1</v>
      </c>
      <c r="L18" s="121">
        <v>2.1</v>
      </c>
      <c r="M18" s="121">
        <v>2.1</v>
      </c>
      <c r="N18" s="121">
        <v>2.1</v>
      </c>
      <c r="O18" s="121"/>
      <c r="P18" s="121"/>
      <c r="Q18" s="122"/>
      <c r="R18" s="4"/>
      <c r="S18" s="4"/>
    </row>
    <row r="19" spans="1:20" ht="15.95" customHeight="1">
      <c r="A19" s="4"/>
      <c r="B19" s="120" t="s">
        <v>70</v>
      </c>
      <c r="C19" s="121">
        <v>2.25</v>
      </c>
      <c r="D19" s="121">
        <v>2.25</v>
      </c>
      <c r="E19" s="121">
        <v>2.29</v>
      </c>
      <c r="F19" s="121">
        <v>2.29</v>
      </c>
      <c r="G19" s="121">
        <v>2.29</v>
      </c>
      <c r="H19" s="121">
        <v>2.2799999999999998</v>
      </c>
      <c r="I19" s="121">
        <v>2.29</v>
      </c>
      <c r="J19" s="121">
        <v>2.2799999999999998</v>
      </c>
      <c r="K19" s="121">
        <v>2.09</v>
      </c>
      <c r="L19" s="121">
        <v>2.09</v>
      </c>
      <c r="M19" s="121">
        <v>2.09</v>
      </c>
      <c r="N19" s="121">
        <v>2.09</v>
      </c>
      <c r="O19" s="121"/>
      <c r="P19" s="121"/>
      <c r="Q19" s="122"/>
      <c r="R19" s="4"/>
      <c r="S19" s="4"/>
    </row>
    <row r="20" spans="1:20" ht="15.95" customHeight="1">
      <c r="A20" s="4"/>
      <c r="B20" s="123" t="s">
        <v>71</v>
      </c>
      <c r="C20" s="124">
        <v>2.29</v>
      </c>
      <c r="D20" s="124">
        <v>2.29</v>
      </c>
      <c r="E20" s="124">
        <v>2.29</v>
      </c>
      <c r="F20" s="124">
        <v>2.29</v>
      </c>
      <c r="G20" s="124">
        <v>2.29</v>
      </c>
      <c r="H20" s="124">
        <v>2.29</v>
      </c>
      <c r="I20" s="124">
        <v>1.69</v>
      </c>
      <c r="J20" s="124">
        <v>1.99</v>
      </c>
      <c r="K20" s="124">
        <v>1.99</v>
      </c>
      <c r="L20" s="124">
        <v>2.09</v>
      </c>
      <c r="M20" s="124">
        <v>2.08</v>
      </c>
      <c r="N20" s="124">
        <v>2.08</v>
      </c>
      <c r="O20" s="124"/>
      <c r="P20" s="124"/>
      <c r="Q20" s="122"/>
      <c r="R20" s="4"/>
      <c r="S20" s="4"/>
    </row>
    <row r="21" spans="1:20" ht="15.95" customHeight="1">
      <c r="A21" s="4"/>
      <c r="B21" s="125" t="s">
        <v>81</v>
      </c>
      <c r="C21" s="124">
        <v>2.35</v>
      </c>
      <c r="D21" s="124">
        <v>2.25</v>
      </c>
      <c r="E21" s="124">
        <v>2.25</v>
      </c>
      <c r="F21" s="124">
        <v>2.25</v>
      </c>
      <c r="G21" s="124">
        <v>2.25</v>
      </c>
      <c r="H21" s="124">
        <v>2.25</v>
      </c>
      <c r="I21" s="124">
        <v>2.25</v>
      </c>
      <c r="J21" s="124">
        <v>2.25</v>
      </c>
      <c r="K21" s="124">
        <v>2.1</v>
      </c>
      <c r="L21" s="124">
        <v>2.1</v>
      </c>
      <c r="M21" s="124">
        <v>2.1</v>
      </c>
      <c r="N21" s="124">
        <v>2.1</v>
      </c>
      <c r="O21" s="124">
        <v>1.68</v>
      </c>
      <c r="P21" s="124">
        <v>1.68</v>
      </c>
      <c r="Q21" s="124">
        <v>1.68</v>
      </c>
      <c r="R21" s="4"/>
      <c r="S21" s="4"/>
    </row>
    <row r="22" spans="1:20" ht="15.95" customHeight="1" thickBot="1">
      <c r="A22" s="4"/>
      <c r="B22" s="126" t="s">
        <v>82</v>
      </c>
      <c r="C22" s="127">
        <v>2.5</v>
      </c>
      <c r="D22" s="127">
        <v>2.4</v>
      </c>
      <c r="E22" s="127">
        <v>2.2999999999999998</v>
      </c>
      <c r="F22" s="127">
        <v>2.4</v>
      </c>
      <c r="G22" s="127">
        <v>2.4</v>
      </c>
      <c r="H22" s="127">
        <v>2.4</v>
      </c>
      <c r="I22" s="127">
        <v>2.4</v>
      </c>
      <c r="J22" s="127">
        <v>2.4</v>
      </c>
      <c r="K22" s="127">
        <v>2.4</v>
      </c>
      <c r="L22" s="127">
        <v>2.5</v>
      </c>
      <c r="M22" s="127">
        <v>2.5</v>
      </c>
      <c r="N22" s="127">
        <v>2.5</v>
      </c>
      <c r="O22" s="127"/>
      <c r="P22" s="127"/>
      <c r="Q22" s="128"/>
      <c r="R22" s="132"/>
      <c r="S22" s="132"/>
      <c r="T22" s="133"/>
    </row>
    <row r="23" spans="1:20" ht="18.75" thickTop="1">
      <c r="A23" s="4"/>
      <c r="B23" s="491" t="s">
        <v>433</v>
      </c>
      <c r="C23" s="129"/>
      <c r="D23" s="129"/>
      <c r="E23" s="129"/>
      <c r="F23" s="129"/>
      <c r="G23" s="129"/>
      <c r="H23" s="427"/>
      <c r="I23" s="129"/>
      <c r="J23" s="129"/>
      <c r="K23" s="129"/>
      <c r="L23" s="129"/>
      <c r="M23" s="129"/>
      <c r="N23" s="129"/>
      <c r="O23" s="129"/>
      <c r="P23" s="129"/>
      <c r="R23" s="132"/>
      <c r="S23" s="132"/>
      <c r="T23" s="133"/>
    </row>
    <row r="24" spans="1:20" ht="18">
      <c r="A24" s="4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29"/>
      <c r="P24" s="129"/>
      <c r="R24" s="132"/>
      <c r="S24" s="132"/>
      <c r="T24" s="133"/>
    </row>
    <row r="25" spans="1:20" ht="18.75" thickBot="1">
      <c r="A25" s="4"/>
      <c r="B25" s="116" t="s">
        <v>84</v>
      </c>
      <c r="Q25" s="110"/>
      <c r="R25" s="132"/>
      <c r="S25" s="132"/>
      <c r="T25" s="133"/>
    </row>
    <row r="26" spans="1:20" ht="18.75" thickTop="1">
      <c r="A26" s="4"/>
      <c r="B26" s="117" t="s">
        <v>68</v>
      </c>
      <c r="C26" s="118" t="s">
        <v>0</v>
      </c>
      <c r="D26" s="118" t="s">
        <v>1</v>
      </c>
      <c r="E26" s="118" t="s">
        <v>2</v>
      </c>
      <c r="F26" s="118" t="s">
        <v>3</v>
      </c>
      <c r="G26" s="118" t="s">
        <v>4</v>
      </c>
      <c r="H26" s="118" t="s">
        <v>11</v>
      </c>
      <c r="I26" s="118" t="s">
        <v>80</v>
      </c>
      <c r="J26" s="118" t="s">
        <v>6</v>
      </c>
      <c r="K26" s="118" t="s">
        <v>7</v>
      </c>
      <c r="L26" s="118" t="s">
        <v>8</v>
      </c>
      <c r="M26" s="118" t="s">
        <v>12</v>
      </c>
      <c r="N26" s="118" t="s">
        <v>13</v>
      </c>
      <c r="O26" s="118" t="s">
        <v>8</v>
      </c>
      <c r="P26" s="118" t="s">
        <v>12</v>
      </c>
      <c r="Q26" s="119" t="s">
        <v>13</v>
      </c>
      <c r="R26" s="132"/>
      <c r="S26" s="132"/>
      <c r="T26" s="133"/>
    </row>
    <row r="27" spans="1:20" ht="18">
      <c r="A27" s="4"/>
      <c r="B27" s="120" t="s">
        <v>69</v>
      </c>
      <c r="C27" s="121">
        <v>2.2999999999999998</v>
      </c>
      <c r="D27" s="121">
        <v>2.2999999999999998</v>
      </c>
      <c r="E27" s="121">
        <v>2.4</v>
      </c>
      <c r="F27" s="121">
        <v>2.4</v>
      </c>
      <c r="G27" s="121">
        <v>1.95</v>
      </c>
      <c r="H27" s="121">
        <v>1.95</v>
      </c>
      <c r="I27" s="121">
        <v>2.25</v>
      </c>
      <c r="J27" s="121">
        <v>2.25</v>
      </c>
      <c r="K27" s="121">
        <v>2.25</v>
      </c>
      <c r="L27" s="121">
        <v>2.25</v>
      </c>
      <c r="M27" s="121">
        <v>2.25</v>
      </c>
      <c r="N27" s="121">
        <v>2.25</v>
      </c>
      <c r="O27" s="121"/>
      <c r="P27" s="121"/>
      <c r="Q27" s="122"/>
      <c r="R27" s="132"/>
      <c r="S27" s="132"/>
      <c r="T27" s="133"/>
    </row>
    <row r="28" spans="1:20" ht="18">
      <c r="A28" s="4"/>
      <c r="B28" s="120" t="s">
        <v>70</v>
      </c>
      <c r="C28" s="121">
        <v>2.4500000000000002</v>
      </c>
      <c r="D28" s="121">
        <v>2.4500000000000002</v>
      </c>
      <c r="E28" s="121">
        <v>2.4900000000000002</v>
      </c>
      <c r="F28" s="121">
        <v>2.4900000000000002</v>
      </c>
      <c r="G28" s="121">
        <v>1.89</v>
      </c>
      <c r="H28" s="121">
        <v>2.39</v>
      </c>
      <c r="I28" s="121">
        <v>2.4900000000000002</v>
      </c>
      <c r="J28" s="121">
        <v>1.69</v>
      </c>
      <c r="K28" s="121">
        <v>1.69</v>
      </c>
      <c r="L28" s="121">
        <v>1.69</v>
      </c>
      <c r="M28" s="121">
        <v>1.69</v>
      </c>
      <c r="N28" s="121">
        <v>2.59</v>
      </c>
      <c r="O28" s="121"/>
      <c r="P28" s="121"/>
      <c r="Q28" s="122"/>
      <c r="R28" s="132"/>
      <c r="S28" s="132"/>
      <c r="T28" s="133"/>
    </row>
    <row r="29" spans="1:20" ht="18">
      <c r="A29" s="4"/>
      <c r="B29" s="123" t="s">
        <v>71</v>
      </c>
      <c r="C29" s="124">
        <v>2.4900000000000002</v>
      </c>
      <c r="D29" s="124">
        <v>2.4900000000000002</v>
      </c>
      <c r="E29" s="124">
        <v>2.4900000000000002</v>
      </c>
      <c r="F29" s="124">
        <v>2.4900000000000002</v>
      </c>
      <c r="G29" s="124">
        <v>2.4900000000000002</v>
      </c>
      <c r="H29" s="124">
        <v>1.74</v>
      </c>
      <c r="I29" s="121">
        <v>2.4900000000000002</v>
      </c>
      <c r="J29" s="121">
        <v>2.39</v>
      </c>
      <c r="K29" s="121">
        <v>2.39</v>
      </c>
      <c r="L29" s="121">
        <v>2.4900000000000002</v>
      </c>
      <c r="M29" s="121">
        <v>2.5099999999999998</v>
      </c>
      <c r="N29" s="121">
        <v>2.5099999999999998</v>
      </c>
      <c r="O29" s="124"/>
      <c r="P29" s="124"/>
      <c r="Q29" s="122"/>
      <c r="R29" s="132"/>
      <c r="S29" s="132"/>
      <c r="T29" s="133"/>
    </row>
    <row r="30" spans="1:20" ht="18">
      <c r="A30" s="4"/>
      <c r="B30" s="125" t="s">
        <v>81</v>
      </c>
      <c r="C30" s="124">
        <v>2.5499999999999998</v>
      </c>
      <c r="D30" s="124">
        <v>2.4500000000000002</v>
      </c>
      <c r="E30" s="124">
        <v>2.4500000000000002</v>
      </c>
      <c r="F30" s="124">
        <v>2.4500000000000002</v>
      </c>
      <c r="G30" s="124">
        <v>2.39</v>
      </c>
      <c r="H30" s="124">
        <v>2.39</v>
      </c>
      <c r="I30" s="124">
        <v>2.39</v>
      </c>
      <c r="J30" s="124">
        <v>2.39</v>
      </c>
      <c r="K30" s="124">
        <v>2.39</v>
      </c>
      <c r="L30" s="124">
        <v>2.39</v>
      </c>
      <c r="M30" s="124">
        <v>2.39</v>
      </c>
      <c r="N30" s="124">
        <v>2.39</v>
      </c>
      <c r="O30" s="124"/>
      <c r="P30" s="124"/>
      <c r="Q30" s="122"/>
      <c r="R30" s="132"/>
      <c r="S30" s="132"/>
      <c r="T30" s="133"/>
    </row>
    <row r="31" spans="1:20" ht="18.75" thickBot="1">
      <c r="A31" s="4"/>
      <c r="B31" s="126" t="s">
        <v>82</v>
      </c>
      <c r="C31" s="127">
        <v>2.7</v>
      </c>
      <c r="D31" s="127">
        <v>2.6</v>
      </c>
      <c r="E31" s="127">
        <v>2.4500000000000002</v>
      </c>
      <c r="F31" s="127">
        <v>2.6</v>
      </c>
      <c r="G31" s="127">
        <v>2.65</v>
      </c>
      <c r="H31" s="127">
        <v>2.65</v>
      </c>
      <c r="I31" s="127">
        <v>2.65</v>
      </c>
      <c r="J31" s="127">
        <v>2.65</v>
      </c>
      <c r="K31" s="127">
        <v>2.65</v>
      </c>
      <c r="L31" s="127">
        <v>2.65</v>
      </c>
      <c r="M31" s="127">
        <v>2.65</v>
      </c>
      <c r="N31" s="127">
        <v>2.65</v>
      </c>
      <c r="O31" s="127"/>
      <c r="P31" s="127"/>
      <c r="Q31" s="128"/>
      <c r="R31" s="132"/>
      <c r="S31" s="132"/>
      <c r="T31" s="133"/>
    </row>
    <row r="32" spans="1:20" ht="13.5" thickTop="1">
      <c r="A32" s="4"/>
      <c r="B32" s="491" t="s">
        <v>433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2"/>
      <c r="O32" s="129"/>
      <c r="P32" s="129"/>
      <c r="R32" s="4"/>
      <c r="S32" s="4"/>
    </row>
    <row r="33" spans="1:1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2" t="s">
        <v>9</v>
      </c>
      <c r="O33" s="4"/>
      <c r="P33" s="4"/>
      <c r="Q33" s="4"/>
      <c r="R33" s="4"/>
      <c r="S33" s="4"/>
    </row>
    <row r="34" spans="1:1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phoneticPr fontId="0" type="noConversion"/>
  <hyperlinks>
    <hyperlink ref="N33" location="INDICE!C3" display="Volver al Indice"/>
    <hyperlink ref="B2:N3" location="A2" display="TASAS DE INTERES MENSUAL PARA OPERACIONES NO REAJUSTABLES EN MONEDA NACIONAL,"/>
    <hyperlink ref="B14" location="INDICE!C3" display="Volver al Indice"/>
    <hyperlink ref="B1" location="INDICE!C3" display="Volver al Indice"/>
  </hyperlinks>
  <pageMargins left="0.86614173228346458" right="0.74803149606299213" top="0.39370078740157483" bottom="0.98425196850393704" header="0" footer="0"/>
  <pageSetup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R52"/>
  <sheetViews>
    <sheetView workbookViewId="0">
      <selection activeCell="B5" sqref="B5"/>
    </sheetView>
  </sheetViews>
  <sheetFormatPr baseColWidth="10" defaultRowHeight="12.75"/>
  <cols>
    <col min="1" max="1" width="5.28515625" customWidth="1"/>
    <col min="2" max="2" width="13.5703125" bestFit="1" customWidth="1"/>
    <col min="3" max="3" width="12.42578125" customWidth="1"/>
    <col min="4" max="4" width="11.28515625" bestFit="1" customWidth="1"/>
    <col min="5" max="6" width="12.42578125" customWidth="1"/>
    <col min="7" max="7" width="11.28515625" bestFit="1" customWidth="1"/>
    <col min="8" max="8" width="11.28515625" customWidth="1"/>
    <col min="9" max="9" width="12.42578125" customWidth="1"/>
    <col min="10" max="10" width="12.5703125" customWidth="1"/>
    <col min="11" max="11" width="12.42578125" customWidth="1"/>
    <col min="12" max="12" width="12.140625" customWidth="1"/>
    <col min="13" max="13" width="13.42578125" customWidth="1"/>
    <col min="14" max="14" width="12.5703125" customWidth="1"/>
    <col min="15" max="15" width="14.28515625" customWidth="1"/>
    <col min="16" max="16" width="6.710937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72" t="s">
        <v>15</v>
      </c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91" t="s">
        <v>15</v>
      </c>
    </row>
    <row r="3" spans="1:16" ht="15.75">
      <c r="A3" s="4"/>
      <c r="B3" s="134" t="s">
        <v>382</v>
      </c>
      <c r="C3" s="72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91"/>
    </row>
    <row r="4" spans="1:16" ht="15.75">
      <c r="A4" s="4"/>
      <c r="B4" s="135" t="s">
        <v>343</v>
      </c>
      <c r="C4" s="74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91" t="s">
        <v>15</v>
      </c>
    </row>
    <row r="5" spans="1:16" ht="13.5" thickBot="1">
      <c r="A5" s="4"/>
      <c r="B5" s="2" t="s">
        <v>9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91" t="s">
        <v>15</v>
      </c>
    </row>
    <row r="6" spans="1:16" ht="15.75" thickTop="1">
      <c r="A6" s="4"/>
      <c r="B6" s="95" t="s">
        <v>68</v>
      </c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68" t="s">
        <v>11</v>
      </c>
      <c r="I6" s="68" t="s">
        <v>5</v>
      </c>
      <c r="J6" s="68" t="s">
        <v>6</v>
      </c>
      <c r="K6" s="68" t="s">
        <v>7</v>
      </c>
      <c r="L6" s="68" t="s">
        <v>8</v>
      </c>
      <c r="M6" s="68" t="s">
        <v>12</v>
      </c>
      <c r="N6" s="68" t="s">
        <v>13</v>
      </c>
      <c r="O6" s="68" t="s">
        <v>42</v>
      </c>
      <c r="P6" s="79"/>
    </row>
    <row r="7" spans="1:16" ht="21" customHeight="1">
      <c r="A7" s="4"/>
      <c r="B7" s="80" t="s">
        <v>69</v>
      </c>
      <c r="C7" s="367">
        <v>108018</v>
      </c>
      <c r="D7" s="57">
        <v>98633</v>
      </c>
      <c r="E7" s="156">
        <v>122101</v>
      </c>
      <c r="F7" s="33">
        <v>113333</v>
      </c>
      <c r="G7" s="136">
        <v>103030</v>
      </c>
      <c r="H7" s="83">
        <v>101244</v>
      </c>
      <c r="I7" s="137">
        <v>116224</v>
      </c>
      <c r="J7" s="137">
        <v>128349</v>
      </c>
      <c r="K7" s="137">
        <v>123673</v>
      </c>
      <c r="L7" s="137">
        <v>124770</v>
      </c>
      <c r="M7" s="137">
        <v>151246</v>
      </c>
      <c r="N7" s="137">
        <v>163899</v>
      </c>
      <c r="O7" s="138">
        <f>SUM(C7:N7)</f>
        <v>1454520</v>
      </c>
      <c r="P7" s="66"/>
    </row>
    <row r="8" spans="1:16" ht="15">
      <c r="A8" s="4"/>
      <c r="B8" s="80" t="s">
        <v>70</v>
      </c>
      <c r="C8" s="199">
        <v>24390</v>
      </c>
      <c r="D8" s="57">
        <v>21654</v>
      </c>
      <c r="E8" s="159">
        <v>22857</v>
      </c>
      <c r="F8" s="26">
        <v>19811</v>
      </c>
      <c r="G8" s="82">
        <v>17864</v>
      </c>
      <c r="H8" s="84">
        <v>20288</v>
      </c>
      <c r="I8" s="139">
        <v>22204</v>
      </c>
      <c r="J8" s="139">
        <v>22796</v>
      </c>
      <c r="K8" s="139">
        <v>22079</v>
      </c>
      <c r="L8" s="139">
        <v>22348</v>
      </c>
      <c r="M8" s="139">
        <v>29140</v>
      </c>
      <c r="N8" s="139">
        <v>33973</v>
      </c>
      <c r="O8" s="140">
        <f>SUM(C8:N8)</f>
        <v>279404</v>
      </c>
      <c r="P8" s="66"/>
    </row>
    <row r="9" spans="1:16" ht="15">
      <c r="A9" s="4"/>
      <c r="B9" s="80" t="s">
        <v>71</v>
      </c>
      <c r="C9" s="199">
        <v>20792</v>
      </c>
      <c r="D9" s="9">
        <v>18687</v>
      </c>
      <c r="E9" s="159">
        <v>19334</v>
      </c>
      <c r="F9" s="26">
        <v>16418</v>
      </c>
      <c r="G9" s="136">
        <v>13563</v>
      </c>
      <c r="H9" s="84">
        <v>14757</v>
      </c>
      <c r="I9" s="139">
        <v>18607</v>
      </c>
      <c r="J9" s="139">
        <v>17160</v>
      </c>
      <c r="K9" s="139">
        <v>17760</v>
      </c>
      <c r="L9" s="139">
        <v>17509</v>
      </c>
      <c r="M9" s="139">
        <v>19249</v>
      </c>
      <c r="N9" s="139">
        <v>21355</v>
      </c>
      <c r="O9" s="140">
        <f>SUM(C9:N9)</f>
        <v>215191</v>
      </c>
      <c r="P9" s="66"/>
    </row>
    <row r="10" spans="1:16" ht="15">
      <c r="A10" s="4"/>
      <c r="B10" s="80" t="s">
        <v>72</v>
      </c>
      <c r="C10" s="199">
        <v>10281</v>
      </c>
      <c r="D10" s="57">
        <v>8814</v>
      </c>
      <c r="E10" s="156">
        <v>11146</v>
      </c>
      <c r="F10" s="26">
        <v>9096</v>
      </c>
      <c r="G10" s="82">
        <v>7302</v>
      </c>
      <c r="H10" s="84">
        <v>7386</v>
      </c>
      <c r="I10" s="139">
        <v>8324</v>
      </c>
      <c r="J10" s="139">
        <v>8901</v>
      </c>
      <c r="K10" s="139">
        <v>7900</v>
      </c>
      <c r="L10" s="139">
        <v>8711</v>
      </c>
      <c r="M10" s="139">
        <v>11027</v>
      </c>
      <c r="N10" s="139">
        <v>20413</v>
      </c>
      <c r="O10" s="140">
        <f>SUM(C10:N10)</f>
        <v>119301</v>
      </c>
      <c r="P10" s="66"/>
    </row>
    <row r="11" spans="1:16" ht="15">
      <c r="A11" s="4"/>
      <c r="B11" s="80" t="s">
        <v>73</v>
      </c>
      <c r="C11" s="369">
        <v>3450</v>
      </c>
      <c r="D11" s="57">
        <v>2737</v>
      </c>
      <c r="E11" s="156">
        <v>2363</v>
      </c>
      <c r="F11" s="26">
        <v>2439</v>
      </c>
      <c r="G11" s="82">
        <v>2273</v>
      </c>
      <c r="H11" s="84">
        <v>2144</v>
      </c>
      <c r="I11" s="139">
        <v>2701</v>
      </c>
      <c r="J11" s="139">
        <v>2780</v>
      </c>
      <c r="K11" s="139">
        <v>2595</v>
      </c>
      <c r="L11" s="139">
        <v>2602</v>
      </c>
      <c r="M11" s="139">
        <v>3103</v>
      </c>
      <c r="N11" s="139">
        <v>3912</v>
      </c>
      <c r="O11" s="141">
        <f>SUM(C11:N11)</f>
        <v>33099</v>
      </c>
      <c r="P11" s="66"/>
    </row>
    <row r="12" spans="1:16" ht="20.25" customHeight="1" thickBot="1">
      <c r="A12" s="4"/>
      <c r="B12" s="142" t="s">
        <v>42</v>
      </c>
      <c r="C12" s="143">
        <f>SUM(C7:C11)</f>
        <v>166931</v>
      </c>
      <c r="D12" s="143">
        <f t="shared" ref="D12:J12" si="0">SUM(D7:D11)</f>
        <v>150525</v>
      </c>
      <c r="E12" s="143">
        <f t="shared" si="0"/>
        <v>177801</v>
      </c>
      <c r="F12" s="143">
        <f t="shared" si="0"/>
        <v>161097</v>
      </c>
      <c r="G12" s="143">
        <f t="shared" si="0"/>
        <v>144032</v>
      </c>
      <c r="H12" s="143">
        <f t="shared" si="0"/>
        <v>145819</v>
      </c>
      <c r="I12" s="143">
        <f t="shared" si="0"/>
        <v>168060</v>
      </c>
      <c r="J12" s="143">
        <f t="shared" si="0"/>
        <v>179986</v>
      </c>
      <c r="K12" s="143">
        <f>SUM(K7:K11)</f>
        <v>174007</v>
      </c>
      <c r="L12" s="143">
        <f>SUM(L7:L11)</f>
        <v>175940</v>
      </c>
      <c r="M12" s="143">
        <f>SUM(M7:M11)</f>
        <v>213765</v>
      </c>
      <c r="N12" s="143">
        <f>SUM(N7:N11)</f>
        <v>243552</v>
      </c>
      <c r="O12" s="143">
        <f>SUM(O7:O11)</f>
        <v>2101515</v>
      </c>
      <c r="P12" s="144"/>
    </row>
    <row r="13" spans="1:16" ht="20.25" customHeight="1" thickTop="1">
      <c r="A13" s="4"/>
      <c r="B13" s="65" t="s">
        <v>340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144"/>
    </row>
    <row r="14" spans="1:16">
      <c r="A14" s="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4"/>
    </row>
    <row r="15" spans="1:16" ht="20.25" customHeight="1">
      <c r="A15" s="4"/>
      <c r="B15" s="134" t="s">
        <v>383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91" t="s">
        <v>15</v>
      </c>
    </row>
    <row r="16" spans="1:16" ht="15.75">
      <c r="A16" s="4"/>
      <c r="B16" s="135" t="s">
        <v>343</v>
      </c>
      <c r="C16" s="74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91" t="s">
        <v>15</v>
      </c>
    </row>
    <row r="17" spans="1:18" ht="15.75">
      <c r="A17" s="4"/>
      <c r="B17" s="145" t="s">
        <v>85</v>
      </c>
      <c r="C17" s="74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91" t="s">
        <v>15</v>
      </c>
    </row>
    <row r="18" spans="1:18" ht="8.25" customHeight="1" thickBot="1">
      <c r="A18" s="4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91"/>
    </row>
    <row r="19" spans="1:18" ht="15.75" thickTop="1">
      <c r="A19" s="4"/>
      <c r="B19" s="95" t="s">
        <v>68</v>
      </c>
      <c r="C19" s="67" t="s">
        <v>0</v>
      </c>
      <c r="D19" s="67" t="s">
        <v>1</v>
      </c>
      <c r="E19" s="67" t="s">
        <v>2</v>
      </c>
      <c r="F19" s="67" t="s">
        <v>3</v>
      </c>
      <c r="G19" s="67" t="s">
        <v>4</v>
      </c>
      <c r="H19" s="68" t="s">
        <v>11</v>
      </c>
      <c r="I19" s="68" t="s">
        <v>5</v>
      </c>
      <c r="J19" s="68" t="s">
        <v>6</v>
      </c>
      <c r="K19" s="68" t="s">
        <v>7</v>
      </c>
      <c r="L19" s="68" t="s">
        <v>8</v>
      </c>
      <c r="M19" s="68" t="s">
        <v>12</v>
      </c>
      <c r="N19" s="68" t="s">
        <v>13</v>
      </c>
      <c r="O19" s="68" t="s">
        <v>42</v>
      </c>
      <c r="P19" s="79"/>
    </row>
    <row r="20" spans="1:18" ht="18.75" customHeight="1">
      <c r="A20" s="4"/>
      <c r="B20" s="80" t="s">
        <v>69</v>
      </c>
      <c r="C20" s="81">
        <v>59222039</v>
      </c>
      <c r="D20" s="26">
        <v>48531432</v>
      </c>
      <c r="E20" s="156">
        <v>85314826</v>
      </c>
      <c r="F20" s="33">
        <v>62419487</v>
      </c>
      <c r="G20" s="136">
        <v>43673189</v>
      </c>
      <c r="H20" s="83">
        <v>41706188</v>
      </c>
      <c r="I20" s="137">
        <v>48181781</v>
      </c>
      <c r="J20" s="137">
        <v>56780043</v>
      </c>
      <c r="K20" s="137">
        <v>53067446</v>
      </c>
      <c r="L20" s="137">
        <v>53170673</v>
      </c>
      <c r="M20" s="137">
        <v>67277561</v>
      </c>
      <c r="N20" s="137">
        <v>76126740</v>
      </c>
      <c r="O20" s="138">
        <f>SUM(C20:N20)</f>
        <v>695471405</v>
      </c>
      <c r="P20" s="66"/>
    </row>
    <row r="21" spans="1:18" ht="15">
      <c r="A21" s="4"/>
      <c r="B21" s="80" t="s">
        <v>70</v>
      </c>
      <c r="C21" s="26">
        <v>20142119</v>
      </c>
      <c r="D21" s="26">
        <v>16635430</v>
      </c>
      <c r="E21" s="159">
        <v>18988500</v>
      </c>
      <c r="F21" s="26">
        <v>16922481</v>
      </c>
      <c r="G21" s="82">
        <v>15911094</v>
      </c>
      <c r="H21" s="84">
        <v>16632771</v>
      </c>
      <c r="I21" s="139">
        <v>17906227</v>
      </c>
      <c r="J21" s="139">
        <v>20145915</v>
      </c>
      <c r="K21" s="139">
        <v>19106523</v>
      </c>
      <c r="L21" s="139">
        <v>21011379</v>
      </c>
      <c r="M21" s="139">
        <v>27313706</v>
      </c>
      <c r="N21" s="139">
        <v>28447650</v>
      </c>
      <c r="O21" s="140">
        <f>SUM(C21:N21)</f>
        <v>239163795</v>
      </c>
      <c r="P21" s="66"/>
    </row>
    <row r="22" spans="1:18" ht="15">
      <c r="A22" s="4"/>
      <c r="B22" s="80" t="s">
        <v>71</v>
      </c>
      <c r="C22" s="26">
        <v>15504055</v>
      </c>
      <c r="D22" s="9">
        <v>13540709</v>
      </c>
      <c r="E22" s="159">
        <v>15576639</v>
      </c>
      <c r="F22" s="26">
        <v>13830237</v>
      </c>
      <c r="G22" s="136">
        <v>11165133</v>
      </c>
      <c r="H22" s="84">
        <v>13054330</v>
      </c>
      <c r="I22" s="139">
        <v>16822452</v>
      </c>
      <c r="J22" s="139">
        <v>15464038</v>
      </c>
      <c r="K22" s="139">
        <v>16769209</v>
      </c>
      <c r="L22" s="139">
        <v>17393428</v>
      </c>
      <c r="M22" s="139">
        <v>18580195</v>
      </c>
      <c r="N22" s="139">
        <v>18740954</v>
      </c>
      <c r="O22" s="140">
        <f>SUM(C22:N22)</f>
        <v>186441379</v>
      </c>
      <c r="P22" s="66"/>
    </row>
    <row r="23" spans="1:18" ht="15">
      <c r="A23" s="4"/>
      <c r="B23" s="80" t="s">
        <v>72</v>
      </c>
      <c r="C23" s="26">
        <v>8552344</v>
      </c>
      <c r="D23" s="26">
        <v>7104052</v>
      </c>
      <c r="E23" s="156">
        <v>8358821</v>
      </c>
      <c r="F23" s="26">
        <v>7292367</v>
      </c>
      <c r="G23" s="82">
        <v>6190917</v>
      </c>
      <c r="H23" s="84">
        <v>6204368</v>
      </c>
      <c r="I23" s="139">
        <v>7260161</v>
      </c>
      <c r="J23" s="139">
        <v>7686908</v>
      </c>
      <c r="K23" s="139">
        <v>6802874</v>
      </c>
      <c r="L23" s="139">
        <v>7760865</v>
      </c>
      <c r="M23" s="139">
        <v>9877067</v>
      </c>
      <c r="N23" s="139">
        <v>12968062</v>
      </c>
      <c r="O23" s="140">
        <f>SUM(C23:N23)</f>
        <v>96058806</v>
      </c>
      <c r="P23" s="66"/>
    </row>
    <row r="24" spans="1:18" ht="15">
      <c r="A24" s="4"/>
      <c r="B24" s="80" t="s">
        <v>73</v>
      </c>
      <c r="C24" s="86">
        <v>2365505</v>
      </c>
      <c r="D24" s="26">
        <v>1840985</v>
      </c>
      <c r="E24" s="156">
        <v>1812220</v>
      </c>
      <c r="F24" s="26">
        <v>1860651</v>
      </c>
      <c r="G24" s="82">
        <v>1635326</v>
      </c>
      <c r="H24" s="84">
        <v>1606438</v>
      </c>
      <c r="I24" s="139">
        <v>1982700</v>
      </c>
      <c r="J24" s="139">
        <v>2179517</v>
      </c>
      <c r="K24" s="139">
        <v>1953766</v>
      </c>
      <c r="L24" s="139">
        <v>2028552</v>
      </c>
      <c r="M24" s="139">
        <v>2330935</v>
      </c>
      <c r="N24" s="139">
        <v>2755475</v>
      </c>
      <c r="O24" s="141">
        <f>SUM(C24:N24)</f>
        <v>24352070</v>
      </c>
      <c r="P24" s="66"/>
    </row>
    <row r="25" spans="1:18" ht="15.75" thickBot="1">
      <c r="A25" s="4"/>
      <c r="B25" s="142" t="s">
        <v>42</v>
      </c>
      <c r="C25" s="143">
        <f t="shared" ref="C25:O25" si="1">SUM(C20:C24)</f>
        <v>105786062</v>
      </c>
      <c r="D25" s="143">
        <f t="shared" si="1"/>
        <v>87652608</v>
      </c>
      <c r="E25" s="143">
        <f t="shared" si="1"/>
        <v>130051006</v>
      </c>
      <c r="F25" s="143">
        <f t="shared" si="1"/>
        <v>102325223</v>
      </c>
      <c r="G25" s="143">
        <f t="shared" si="1"/>
        <v>78575659</v>
      </c>
      <c r="H25" s="143">
        <f>SUM(H20:H24)</f>
        <v>79204095</v>
      </c>
      <c r="I25" s="143">
        <f t="shared" si="1"/>
        <v>92153321</v>
      </c>
      <c r="J25" s="143">
        <f t="shared" si="1"/>
        <v>102256421</v>
      </c>
      <c r="K25" s="143">
        <f t="shared" si="1"/>
        <v>97699818</v>
      </c>
      <c r="L25" s="143">
        <f t="shared" si="1"/>
        <v>101364897</v>
      </c>
      <c r="M25" s="143">
        <f t="shared" si="1"/>
        <v>125379464</v>
      </c>
      <c r="N25" s="143">
        <f>SUM(N20:N24)</f>
        <v>139038881</v>
      </c>
      <c r="O25" s="143">
        <f t="shared" si="1"/>
        <v>1241487455</v>
      </c>
      <c r="P25" s="144"/>
    </row>
    <row r="26" spans="1:18" ht="15.75" thickTop="1">
      <c r="A26" s="4"/>
      <c r="B26" s="65" t="s">
        <v>340</v>
      </c>
      <c r="C26" s="10"/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2" t="s">
        <v>9</v>
      </c>
      <c r="P26" s="144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8" ht="15">
      <c r="A28" s="4"/>
      <c r="B28" s="134" t="s">
        <v>386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P28" s="144"/>
    </row>
    <row r="29" spans="1:18" ht="15">
      <c r="A29" s="4"/>
      <c r="B29" s="135" t="s">
        <v>343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P29" s="4"/>
    </row>
    <row r="30" spans="1:18" ht="15.75" thickBot="1">
      <c r="A30" s="4"/>
      <c r="B30" s="2" t="s">
        <v>9</v>
      </c>
      <c r="P30" s="144"/>
    </row>
    <row r="31" spans="1:18" ht="15.75" thickTop="1">
      <c r="A31" s="4"/>
      <c r="B31" s="95" t="s">
        <v>68</v>
      </c>
      <c r="C31" s="67" t="s">
        <v>0</v>
      </c>
      <c r="D31" s="67" t="s">
        <v>1</v>
      </c>
      <c r="E31" s="67" t="s">
        <v>2</v>
      </c>
      <c r="F31" s="67" t="s">
        <v>3</v>
      </c>
      <c r="G31" s="67" t="s">
        <v>4</v>
      </c>
      <c r="H31" s="67" t="s">
        <v>11</v>
      </c>
      <c r="I31" s="67" t="s">
        <v>5</v>
      </c>
      <c r="J31" s="67" t="s">
        <v>6</v>
      </c>
      <c r="K31" s="67" t="s">
        <v>7</v>
      </c>
      <c r="L31" s="67" t="s">
        <v>8</v>
      </c>
      <c r="M31" s="67" t="s">
        <v>12</v>
      </c>
      <c r="N31" s="67" t="s">
        <v>13</v>
      </c>
      <c r="O31" s="68" t="s">
        <v>42</v>
      </c>
      <c r="P31" s="4"/>
    </row>
    <row r="32" spans="1:18" ht="15">
      <c r="A32" s="4"/>
      <c r="B32" s="80" t="s">
        <v>69</v>
      </c>
      <c r="C32" s="199">
        <v>3</v>
      </c>
      <c r="D32" s="199">
        <v>5</v>
      </c>
      <c r="E32" s="199">
        <v>0</v>
      </c>
      <c r="F32" s="199">
        <v>7</v>
      </c>
      <c r="G32" s="199">
        <v>9</v>
      </c>
      <c r="H32" s="199">
        <v>9</v>
      </c>
      <c r="I32" s="199">
        <v>4</v>
      </c>
      <c r="J32" s="199">
        <v>7</v>
      </c>
      <c r="K32" s="199">
        <v>10</v>
      </c>
      <c r="L32" s="199">
        <v>6</v>
      </c>
      <c r="M32" s="199">
        <v>13</v>
      </c>
      <c r="N32" s="199">
        <v>10</v>
      </c>
      <c r="O32" s="182">
        <f>SUM(C32:N32)</f>
        <v>83</v>
      </c>
      <c r="P32" s="144"/>
      <c r="Q32" s="25"/>
      <c r="R32" s="25"/>
    </row>
    <row r="33" spans="1:18">
      <c r="A33" s="4"/>
      <c r="B33" s="80" t="s">
        <v>70</v>
      </c>
      <c r="C33" s="199">
        <v>0</v>
      </c>
      <c r="D33" s="199">
        <v>3</v>
      </c>
      <c r="E33" s="199">
        <v>0</v>
      </c>
      <c r="F33" s="199">
        <v>0</v>
      </c>
      <c r="G33" s="199">
        <v>0</v>
      </c>
      <c r="H33" s="199">
        <v>1</v>
      </c>
      <c r="I33" s="199">
        <v>1</v>
      </c>
      <c r="J33" s="199">
        <v>2</v>
      </c>
      <c r="K33" s="199">
        <v>4</v>
      </c>
      <c r="L33" s="199">
        <v>2</v>
      </c>
      <c r="M33" s="199">
        <v>1</v>
      </c>
      <c r="N33" s="199">
        <v>2</v>
      </c>
      <c r="O33" s="182">
        <f>SUM(C33:N33)</f>
        <v>16</v>
      </c>
      <c r="P33" s="4"/>
      <c r="Q33" s="25"/>
      <c r="R33" s="25"/>
    </row>
    <row r="34" spans="1:18" ht="15">
      <c r="A34" s="4"/>
      <c r="B34" s="80" t="s">
        <v>71</v>
      </c>
      <c r="C34" s="199">
        <v>3</v>
      </c>
      <c r="D34" s="199">
        <v>0</v>
      </c>
      <c r="E34" s="199">
        <v>3</v>
      </c>
      <c r="F34" s="199">
        <v>1</v>
      </c>
      <c r="G34" s="199">
        <v>1</v>
      </c>
      <c r="H34" s="199">
        <v>4</v>
      </c>
      <c r="I34" s="199">
        <v>3</v>
      </c>
      <c r="J34" s="199">
        <v>6</v>
      </c>
      <c r="K34" s="199">
        <v>4</v>
      </c>
      <c r="L34" s="199">
        <v>1</v>
      </c>
      <c r="M34" s="199">
        <v>1</v>
      </c>
      <c r="N34" s="199">
        <v>8</v>
      </c>
      <c r="O34" s="182">
        <f>SUM(C34:N34)</f>
        <v>35</v>
      </c>
      <c r="P34" s="144"/>
      <c r="Q34" s="25"/>
      <c r="R34" s="25"/>
    </row>
    <row r="35" spans="1:18" ht="15">
      <c r="A35" s="4"/>
      <c r="B35" s="80" t="s">
        <v>72</v>
      </c>
      <c r="C35" s="199">
        <v>0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82">
        <f>SUM(C35:N35)</f>
        <v>0</v>
      </c>
      <c r="P35" s="144"/>
      <c r="Q35" s="25"/>
      <c r="R35" s="25"/>
    </row>
    <row r="36" spans="1:18" ht="15.75" thickBot="1">
      <c r="A36" s="4"/>
      <c r="B36" s="80" t="s">
        <v>73</v>
      </c>
      <c r="C36" s="353">
        <v>0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82">
        <f>SUM(C36:N36)</f>
        <v>0</v>
      </c>
      <c r="P36" s="144"/>
      <c r="Q36" s="25"/>
      <c r="R36" s="25"/>
    </row>
    <row r="37" spans="1:18" ht="16.5" thickTop="1" thickBot="1">
      <c r="A37" s="4"/>
      <c r="B37" s="142" t="s">
        <v>42</v>
      </c>
      <c r="C37" s="400">
        <f>SUM(C32:C36)</f>
        <v>6</v>
      </c>
      <c r="D37" s="400">
        <f t="shared" ref="D37:O37" si="2">SUM(D32:D36)</f>
        <v>8</v>
      </c>
      <c r="E37" s="400">
        <f t="shared" si="2"/>
        <v>3</v>
      </c>
      <c r="F37" s="400">
        <f t="shared" si="2"/>
        <v>8</v>
      </c>
      <c r="G37" s="400">
        <f t="shared" si="2"/>
        <v>10</v>
      </c>
      <c r="H37" s="400">
        <f t="shared" si="2"/>
        <v>14</v>
      </c>
      <c r="I37" s="400">
        <f t="shared" si="2"/>
        <v>8</v>
      </c>
      <c r="J37" s="400">
        <f t="shared" si="2"/>
        <v>15</v>
      </c>
      <c r="K37" s="400">
        <f t="shared" si="2"/>
        <v>18</v>
      </c>
      <c r="L37" s="400">
        <f t="shared" si="2"/>
        <v>9</v>
      </c>
      <c r="M37" s="400">
        <f t="shared" si="2"/>
        <v>15</v>
      </c>
      <c r="N37" s="400">
        <f t="shared" si="2"/>
        <v>20</v>
      </c>
      <c r="O37" s="401">
        <f t="shared" si="2"/>
        <v>134</v>
      </c>
      <c r="P37" s="144"/>
      <c r="Q37" s="25"/>
      <c r="R37" s="25"/>
    </row>
    <row r="38" spans="1:18" ht="15.75" thickTop="1">
      <c r="A38" s="4"/>
      <c r="B38" s="65"/>
      <c r="P38" s="144"/>
    </row>
    <row r="39" spans="1:18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8" ht="15">
      <c r="A40" s="66"/>
      <c r="B40" s="134" t="s">
        <v>389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P40" s="66"/>
    </row>
    <row r="41" spans="1:18" ht="15">
      <c r="A41" s="66"/>
      <c r="B41" s="135" t="s">
        <v>343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66"/>
    </row>
    <row r="42" spans="1:18">
      <c r="A42" s="66"/>
      <c r="B42" s="145" t="s">
        <v>85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66"/>
    </row>
    <row r="43" spans="1:18" ht="13.5" thickBot="1">
      <c r="A43" s="66"/>
      <c r="B43" s="76"/>
      <c r="P43" s="66"/>
    </row>
    <row r="44" spans="1:18" ht="15.75" thickTop="1">
      <c r="A44" s="66"/>
      <c r="B44" s="95" t="s">
        <v>68</v>
      </c>
      <c r="C44" s="67" t="s">
        <v>0</v>
      </c>
      <c r="D44" s="67" t="s">
        <v>1</v>
      </c>
      <c r="E44" s="67" t="s">
        <v>2</v>
      </c>
      <c r="F44" s="67" t="s">
        <v>3</v>
      </c>
      <c r="G44" s="67" t="s">
        <v>4</v>
      </c>
      <c r="H44" s="67" t="s">
        <v>11</v>
      </c>
      <c r="I44" s="67" t="s">
        <v>5</v>
      </c>
      <c r="J44" s="67" t="s">
        <v>6</v>
      </c>
      <c r="K44" s="67" t="s">
        <v>7</v>
      </c>
      <c r="L44" s="67" t="s">
        <v>8</v>
      </c>
      <c r="M44" s="67" t="s">
        <v>12</v>
      </c>
      <c r="N44" s="67" t="s">
        <v>13</v>
      </c>
      <c r="O44" s="68" t="s">
        <v>42</v>
      </c>
      <c r="P44" s="66"/>
    </row>
    <row r="45" spans="1:18">
      <c r="A45" s="66"/>
      <c r="B45" s="80" t="s">
        <v>69</v>
      </c>
      <c r="C45" s="367">
        <v>46346</v>
      </c>
      <c r="D45" s="367">
        <v>70938</v>
      </c>
      <c r="E45" s="367">
        <v>0</v>
      </c>
      <c r="F45" s="367">
        <v>111893</v>
      </c>
      <c r="G45" s="367">
        <v>99762</v>
      </c>
      <c r="H45" s="367">
        <v>150352</v>
      </c>
      <c r="I45" s="367">
        <v>58218</v>
      </c>
      <c r="J45" s="367">
        <v>101743</v>
      </c>
      <c r="K45" s="367">
        <v>168603</v>
      </c>
      <c r="L45" s="199">
        <v>83001</v>
      </c>
      <c r="M45" s="199">
        <v>174624</v>
      </c>
      <c r="N45" s="199">
        <v>134617</v>
      </c>
      <c r="O45" s="182">
        <f>SUM(C45:N45)</f>
        <v>1200097</v>
      </c>
      <c r="P45" s="66"/>
    </row>
    <row r="46" spans="1:18">
      <c r="A46" s="66"/>
      <c r="B46" s="80" t="s">
        <v>70</v>
      </c>
      <c r="C46" s="199">
        <v>0</v>
      </c>
      <c r="D46" s="199">
        <v>32804</v>
      </c>
      <c r="E46" s="199">
        <v>0</v>
      </c>
      <c r="F46" s="199">
        <v>0</v>
      </c>
      <c r="G46" s="199">
        <v>0</v>
      </c>
      <c r="H46" s="199">
        <v>10628</v>
      </c>
      <c r="I46" s="199">
        <v>10612</v>
      </c>
      <c r="J46" s="199">
        <v>24474</v>
      </c>
      <c r="K46" s="199">
        <v>40310</v>
      </c>
      <c r="L46" s="199">
        <v>23304</v>
      </c>
      <c r="M46" s="199">
        <v>12794</v>
      </c>
      <c r="N46" s="199">
        <v>25920</v>
      </c>
      <c r="O46" s="182">
        <f>SUM(C46:N46)</f>
        <v>180846</v>
      </c>
      <c r="P46" s="66"/>
    </row>
    <row r="47" spans="1:18">
      <c r="A47" s="66"/>
      <c r="B47" s="80" t="s">
        <v>71</v>
      </c>
      <c r="C47" s="199">
        <v>87862</v>
      </c>
      <c r="D47" s="199">
        <v>0</v>
      </c>
      <c r="E47" s="425">
        <v>101902</v>
      </c>
      <c r="F47" s="199">
        <v>21987</v>
      </c>
      <c r="G47" s="199">
        <v>13604</v>
      </c>
      <c r="H47" s="199">
        <v>58436</v>
      </c>
      <c r="I47" s="199">
        <v>93823</v>
      </c>
      <c r="J47" s="199">
        <v>108462</v>
      </c>
      <c r="K47" s="199">
        <v>50876</v>
      </c>
      <c r="L47" s="199">
        <v>10670</v>
      </c>
      <c r="M47" s="199">
        <v>10670</v>
      </c>
      <c r="N47" s="199">
        <v>91935</v>
      </c>
      <c r="O47" s="182">
        <f>SUM(C47:N47)</f>
        <v>650227</v>
      </c>
      <c r="P47" s="66"/>
    </row>
    <row r="48" spans="1:18">
      <c r="A48" s="66"/>
      <c r="B48" s="80" t="s">
        <v>72</v>
      </c>
      <c r="C48" s="199">
        <v>0</v>
      </c>
      <c r="D48" s="199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82">
        <f>SUM(C48:N48)</f>
        <v>0</v>
      </c>
      <c r="P48" s="66"/>
    </row>
    <row r="49" spans="1:16">
      <c r="A49" s="66"/>
      <c r="B49" s="80" t="s">
        <v>73</v>
      </c>
      <c r="C49" s="369">
        <v>0</v>
      </c>
      <c r="D49" s="369">
        <v>0</v>
      </c>
      <c r="E49" s="369">
        <v>0</v>
      </c>
      <c r="F49" s="369">
        <v>0</v>
      </c>
      <c r="G49" s="369">
        <v>0</v>
      </c>
      <c r="H49" s="369">
        <v>0</v>
      </c>
      <c r="I49" s="369">
        <v>0</v>
      </c>
      <c r="J49" s="369">
        <v>0</v>
      </c>
      <c r="K49" s="369">
        <v>0</v>
      </c>
      <c r="L49" s="199">
        <v>0</v>
      </c>
      <c r="M49" s="199">
        <v>0</v>
      </c>
      <c r="N49" s="199">
        <v>0</v>
      </c>
      <c r="O49" s="182">
        <f>SUM(C49:N49)</f>
        <v>0</v>
      </c>
      <c r="P49" s="66"/>
    </row>
    <row r="50" spans="1:16" ht="15.75" thickBot="1">
      <c r="A50" s="66"/>
      <c r="B50" s="142" t="s">
        <v>42</v>
      </c>
      <c r="C50" s="400">
        <f t="shared" ref="C50:O50" si="3">SUM(C45:C49)</f>
        <v>134208</v>
      </c>
      <c r="D50" s="400">
        <f t="shared" si="3"/>
        <v>103742</v>
      </c>
      <c r="E50" s="400">
        <f t="shared" si="3"/>
        <v>101902</v>
      </c>
      <c r="F50" s="400">
        <f t="shared" si="3"/>
        <v>133880</v>
      </c>
      <c r="G50" s="400">
        <f t="shared" si="3"/>
        <v>113366</v>
      </c>
      <c r="H50" s="400">
        <f t="shared" si="3"/>
        <v>219416</v>
      </c>
      <c r="I50" s="400">
        <f t="shared" si="3"/>
        <v>162653</v>
      </c>
      <c r="J50" s="400">
        <f t="shared" si="3"/>
        <v>234679</v>
      </c>
      <c r="K50" s="400">
        <f t="shared" si="3"/>
        <v>259789</v>
      </c>
      <c r="L50" s="400">
        <f t="shared" si="3"/>
        <v>116975</v>
      </c>
      <c r="M50" s="400">
        <f t="shared" si="3"/>
        <v>198088</v>
      </c>
      <c r="N50" s="400">
        <f t="shared" si="3"/>
        <v>252472</v>
      </c>
      <c r="O50" s="401">
        <f t="shared" si="3"/>
        <v>2031170</v>
      </c>
      <c r="P50" s="66"/>
    </row>
    <row r="51" spans="1:16" ht="13.5" thickTop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1:16">
      <c r="O52" s="2" t="s">
        <v>9</v>
      </c>
      <c r="P52" s="66"/>
    </row>
  </sheetData>
  <phoneticPr fontId="0" type="noConversion"/>
  <hyperlinks>
    <hyperlink ref="O26" location="INDICE!C3" display="Volver al Indice"/>
    <hyperlink ref="B5" location="INDICE!C3" display="Volver al Indice"/>
    <hyperlink ref="B30" location="INDICE!C3" display="Volver al Indice"/>
    <hyperlink ref="O52" location="INDICE!C3" display="Volver al Indice"/>
  </hyperlinks>
  <pageMargins left="0.35433070866141736" right="0.74803149606299213" top="0.78740157480314965" bottom="0.98425196850393704" header="0" footer="0"/>
  <pageSetup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4">
    <pageSetUpPr fitToPage="1"/>
  </sheetPr>
  <dimension ref="A1:P15"/>
  <sheetViews>
    <sheetView topLeftCell="C1" workbookViewId="0">
      <selection activeCell="M13" sqref="M13"/>
    </sheetView>
  </sheetViews>
  <sheetFormatPr baseColWidth="10" defaultColWidth="4.28515625" defaultRowHeight="12.75"/>
  <cols>
    <col min="1" max="1" width="4.28515625" customWidth="1"/>
    <col min="2" max="2" width="18.42578125" bestFit="1" customWidth="1"/>
    <col min="3" max="7" width="10.140625" bestFit="1" customWidth="1"/>
    <col min="8" max="14" width="11" customWidth="1"/>
    <col min="15" max="15" width="12.28515625" customWidth="1"/>
    <col min="16" max="16" width="5.5703125" customWidth="1"/>
  </cols>
  <sheetData>
    <row r="1" spans="1:16" ht="1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4"/>
    </row>
    <row r="2" spans="1:16" ht="15.75">
      <c r="A2" s="146"/>
      <c r="B2" s="279" t="s">
        <v>29</v>
      </c>
      <c r="C2" s="278"/>
      <c r="D2" s="278"/>
      <c r="E2" s="278"/>
      <c r="F2" s="278"/>
      <c r="G2" s="278"/>
      <c r="H2" s="147"/>
      <c r="I2" s="147"/>
      <c r="J2" s="147"/>
      <c r="K2" s="147"/>
      <c r="L2" s="147"/>
      <c r="M2" s="147"/>
      <c r="N2" s="147"/>
      <c r="O2" s="147"/>
      <c r="P2" s="4" t="s">
        <v>15</v>
      </c>
    </row>
    <row r="3" spans="1:16" ht="15.75">
      <c r="A3" s="146"/>
      <c r="B3" s="135" t="s">
        <v>343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4"/>
    </row>
    <row r="4" spans="1:16" ht="15.75" thickBot="1">
      <c r="A4" s="146"/>
      <c r="B4" s="2" t="s">
        <v>9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4"/>
    </row>
    <row r="5" spans="1:16" ht="16.5" thickTop="1">
      <c r="A5" s="146"/>
      <c r="B5" s="149" t="s">
        <v>86</v>
      </c>
      <c r="C5" s="150" t="s">
        <v>0</v>
      </c>
      <c r="D5" s="150" t="s">
        <v>1</v>
      </c>
      <c r="E5" s="151" t="s">
        <v>2</v>
      </c>
      <c r="F5" s="151" t="s">
        <v>3</v>
      </c>
      <c r="G5" s="151" t="s">
        <v>4</v>
      </c>
      <c r="H5" s="152" t="s">
        <v>11</v>
      </c>
      <c r="I5" s="152" t="s">
        <v>5</v>
      </c>
      <c r="J5" s="152" t="s">
        <v>6</v>
      </c>
      <c r="K5" s="152" t="s">
        <v>7</v>
      </c>
      <c r="L5" s="152" t="s">
        <v>8</v>
      </c>
      <c r="M5" s="152" t="s">
        <v>12</v>
      </c>
      <c r="N5" s="152" t="s">
        <v>13</v>
      </c>
      <c r="O5" s="152" t="s">
        <v>14</v>
      </c>
      <c r="P5" s="4"/>
    </row>
    <row r="6" spans="1:16" ht="24.75" customHeight="1">
      <c r="A6" s="146"/>
      <c r="B6" s="153" t="s">
        <v>87</v>
      </c>
      <c r="C6" s="154">
        <f>+C7+C8+C9+C10+C11</f>
        <v>2564646</v>
      </c>
      <c r="D6" s="154">
        <f t="shared" ref="D6:N6" si="0">+D7+D8+D9+D10+D11</f>
        <v>2573760</v>
      </c>
      <c r="E6" s="154">
        <f t="shared" si="0"/>
        <v>2564153</v>
      </c>
      <c r="F6" s="154">
        <f t="shared" si="0"/>
        <v>2602459</v>
      </c>
      <c r="G6" s="154">
        <f t="shared" si="0"/>
        <v>2559201</v>
      </c>
      <c r="H6" s="154">
        <f t="shared" si="0"/>
        <v>2526284</v>
      </c>
      <c r="I6" s="154">
        <f t="shared" si="0"/>
        <v>2513304</v>
      </c>
      <c r="J6" s="154">
        <f t="shared" si="0"/>
        <v>2516271</v>
      </c>
      <c r="K6" s="154">
        <f t="shared" si="0"/>
        <v>2527378</v>
      </c>
      <c r="L6" s="154">
        <f t="shared" si="0"/>
        <v>2498967</v>
      </c>
      <c r="M6" s="154">
        <f t="shared" si="0"/>
        <v>2605397</v>
      </c>
      <c r="N6" s="154">
        <f t="shared" si="0"/>
        <v>2615733</v>
      </c>
      <c r="O6" s="154">
        <f>+O7+O8+O9+O10+O11</f>
        <v>2555629.416666667</v>
      </c>
      <c r="P6" s="4"/>
    </row>
    <row r="7" spans="1:16" ht="24.95" customHeight="1">
      <c r="A7" s="146"/>
      <c r="B7" s="155" t="s">
        <v>88</v>
      </c>
      <c r="C7" s="156">
        <v>1314709</v>
      </c>
      <c r="D7" s="156">
        <v>1324924</v>
      </c>
      <c r="E7" s="156">
        <v>1331073</v>
      </c>
      <c r="F7" s="156">
        <v>1350408</v>
      </c>
      <c r="G7" s="156">
        <v>1329161</v>
      </c>
      <c r="H7" s="157">
        <v>1309467</v>
      </c>
      <c r="I7" s="158">
        <v>1304666</v>
      </c>
      <c r="J7" s="158">
        <v>1310137</v>
      </c>
      <c r="K7" s="158">
        <v>1312545</v>
      </c>
      <c r="L7" s="158">
        <v>1320150</v>
      </c>
      <c r="M7" s="158">
        <v>1358297</v>
      </c>
      <c r="N7" s="158">
        <v>1406249</v>
      </c>
      <c r="O7" s="140">
        <f>AVERAGE(C7:N7)</f>
        <v>1330982.1666666667</v>
      </c>
      <c r="P7" s="4"/>
    </row>
    <row r="8" spans="1:16" ht="24.95" customHeight="1">
      <c r="A8" s="146"/>
      <c r="B8" s="155" t="s">
        <v>89</v>
      </c>
      <c r="C8" s="156">
        <v>517185</v>
      </c>
      <c r="D8" s="156">
        <v>516216</v>
      </c>
      <c r="E8" s="156">
        <v>513038</v>
      </c>
      <c r="F8" s="156">
        <v>512773</v>
      </c>
      <c r="G8" s="156">
        <v>509107</v>
      </c>
      <c r="H8" s="157">
        <v>504811</v>
      </c>
      <c r="I8" s="158">
        <v>504313</v>
      </c>
      <c r="J8" s="158">
        <v>503968</v>
      </c>
      <c r="K8" s="158">
        <v>511522</v>
      </c>
      <c r="L8" s="158">
        <v>507602</v>
      </c>
      <c r="M8" s="158">
        <v>525385</v>
      </c>
      <c r="N8" s="158">
        <v>530669</v>
      </c>
      <c r="O8" s="140">
        <f>AVERAGE(C8:N8)</f>
        <v>513049.08333333331</v>
      </c>
      <c r="P8" s="4"/>
    </row>
    <row r="9" spans="1:16" ht="24.95" customHeight="1">
      <c r="A9" s="146"/>
      <c r="B9" s="155" t="s">
        <v>90</v>
      </c>
      <c r="C9" s="156">
        <v>279009</v>
      </c>
      <c r="D9" s="156">
        <v>269942</v>
      </c>
      <c r="E9" s="156">
        <v>264937</v>
      </c>
      <c r="F9" s="156">
        <v>269984</v>
      </c>
      <c r="G9" s="158">
        <v>251137</v>
      </c>
      <c r="H9" s="456">
        <v>255076</v>
      </c>
      <c r="I9" s="158">
        <v>254251</v>
      </c>
      <c r="J9" s="158">
        <v>252974</v>
      </c>
      <c r="K9" s="158">
        <v>254895</v>
      </c>
      <c r="L9" s="158">
        <v>226724</v>
      </c>
      <c r="M9" s="158">
        <v>268579</v>
      </c>
      <c r="N9" s="158">
        <v>216384</v>
      </c>
      <c r="O9" s="140">
        <f>AVERAGE(C9:N9)</f>
        <v>255324.33333333334</v>
      </c>
      <c r="P9" s="4"/>
    </row>
    <row r="10" spans="1:16" ht="24.95" customHeight="1">
      <c r="A10" s="146"/>
      <c r="B10" s="155" t="s">
        <v>91</v>
      </c>
      <c r="C10" s="156">
        <v>327590</v>
      </c>
      <c r="D10" s="159">
        <v>337866</v>
      </c>
      <c r="E10" s="159">
        <v>330871</v>
      </c>
      <c r="F10" s="159">
        <v>342818</v>
      </c>
      <c r="G10" s="159">
        <v>339894</v>
      </c>
      <c r="H10" s="157">
        <v>330476</v>
      </c>
      <c r="I10" s="158">
        <v>324379</v>
      </c>
      <c r="J10" s="158">
        <v>324795</v>
      </c>
      <c r="K10" s="158">
        <v>322890</v>
      </c>
      <c r="L10" s="158">
        <v>320480</v>
      </c>
      <c r="M10" s="158">
        <v>327793</v>
      </c>
      <c r="N10" s="158">
        <v>335491</v>
      </c>
      <c r="O10" s="140">
        <f>AVERAGE(C10:N10)</f>
        <v>330445.25</v>
      </c>
      <c r="P10" s="4"/>
    </row>
    <row r="11" spans="1:16" ht="24.95" customHeight="1" thickBot="1">
      <c r="A11" s="146"/>
      <c r="B11" s="160" t="s">
        <v>92</v>
      </c>
      <c r="C11" s="161">
        <v>126153</v>
      </c>
      <c r="D11" s="161">
        <v>124812</v>
      </c>
      <c r="E11" s="161">
        <v>124234</v>
      </c>
      <c r="F11" s="161">
        <v>126476</v>
      </c>
      <c r="G11" s="161">
        <v>129902</v>
      </c>
      <c r="H11" s="162">
        <v>126454</v>
      </c>
      <c r="I11" s="163">
        <v>125695</v>
      </c>
      <c r="J11" s="163">
        <v>124397</v>
      </c>
      <c r="K11" s="163">
        <v>125526</v>
      </c>
      <c r="L11" s="163">
        <v>124011</v>
      </c>
      <c r="M11" s="163">
        <v>125343</v>
      </c>
      <c r="N11" s="163">
        <v>126940</v>
      </c>
      <c r="O11" s="140">
        <f>AVERAGE(C11:N11)</f>
        <v>125828.58333333333</v>
      </c>
      <c r="P11" s="4"/>
    </row>
    <row r="12" spans="1:16" ht="15.75" thickTop="1">
      <c r="A12" s="146"/>
      <c r="B12" s="45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>
      <c r="A13" s="14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">
      <c r="A14" s="14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 t="s">
        <v>9</v>
      </c>
      <c r="P14" s="4"/>
    </row>
    <row r="15" spans="1:16" ht="15">
      <c r="A15" s="14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phoneticPr fontId="0" type="noConversion"/>
  <hyperlinks>
    <hyperlink ref="O14" location="INDICE!C3" display="Volver al Indice"/>
    <hyperlink ref="B4" location="INDICE!C3" display="Volver al Indice"/>
    <hyperlink ref="B2:G2" location="NUMERO_DE_TRABAJADORES_COTIZANTES_AL_REGIMEN_SIL__POR_C.C.A.F." display="NUMERO DE TRABAJADORES COTIZANTES AL REGIMEN SIL, POR C.C.A.F."/>
  </hyperlinks>
  <pageMargins left="0.70866141732283472" right="0.74803149606299213" top="0.78740157480314965" bottom="0.98425196850393704" header="0" footer="0"/>
  <pageSetup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27">
    <pageSetUpPr fitToPage="1"/>
  </sheetPr>
  <dimension ref="A1:P39"/>
  <sheetViews>
    <sheetView workbookViewId="0">
      <selection activeCell="B4" sqref="B4"/>
    </sheetView>
  </sheetViews>
  <sheetFormatPr baseColWidth="10" defaultColWidth="4.5703125" defaultRowHeight="12.75"/>
  <cols>
    <col min="1" max="1" width="4.5703125" customWidth="1"/>
    <col min="2" max="2" width="19.140625" customWidth="1"/>
    <col min="3" max="14" width="11.42578125" customWidth="1"/>
    <col min="15" max="15" width="12.14062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147" t="s">
        <v>239</v>
      </c>
      <c r="C2" s="101"/>
      <c r="D2" s="262"/>
      <c r="E2" s="262"/>
      <c r="F2" s="76"/>
      <c r="G2" s="76"/>
      <c r="H2" s="76"/>
      <c r="I2" s="76"/>
      <c r="J2" s="76"/>
      <c r="K2" s="76"/>
      <c r="L2" s="76"/>
      <c r="M2" s="76"/>
      <c r="N2" s="76"/>
      <c r="O2" s="76"/>
      <c r="P2" s="4"/>
    </row>
    <row r="3" spans="1:16" ht="15.75">
      <c r="A3" s="4"/>
      <c r="B3" s="147" t="s">
        <v>345</v>
      </c>
      <c r="C3" s="101"/>
      <c r="D3" s="262"/>
      <c r="E3" s="262"/>
      <c r="F3" s="76"/>
      <c r="G3" s="76"/>
      <c r="H3" s="76"/>
      <c r="I3" s="76"/>
      <c r="J3" s="76"/>
      <c r="K3" s="76"/>
      <c r="L3" s="76"/>
      <c r="M3" s="76"/>
      <c r="N3" s="76"/>
      <c r="O3" s="76"/>
      <c r="P3" s="4"/>
    </row>
    <row r="4" spans="1:16" ht="15.75" thickBot="1">
      <c r="A4" s="4"/>
      <c r="B4" s="2" t="s">
        <v>9</v>
      </c>
      <c r="C4" s="148"/>
      <c r="D4" s="148"/>
      <c r="E4" s="148"/>
      <c r="F4" s="65"/>
      <c r="G4" s="65"/>
      <c r="H4" s="65"/>
      <c r="I4" s="65"/>
      <c r="J4" s="65"/>
      <c r="K4" s="65"/>
      <c r="L4" s="65"/>
      <c r="M4" s="65"/>
      <c r="N4" s="65"/>
      <c r="O4" s="65"/>
      <c r="P4" s="4"/>
    </row>
    <row r="5" spans="1:16" ht="16.5" thickTop="1">
      <c r="A5" s="4"/>
      <c r="B5" s="263"/>
      <c r="C5" s="67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8" t="s">
        <v>11</v>
      </c>
      <c r="I5" s="68" t="s">
        <v>5</v>
      </c>
      <c r="J5" s="68" t="s">
        <v>6</v>
      </c>
      <c r="K5" s="78" t="s">
        <v>7</v>
      </c>
      <c r="L5" s="68" t="s">
        <v>8</v>
      </c>
      <c r="M5" s="68" t="s">
        <v>12</v>
      </c>
      <c r="N5" s="68" t="s">
        <v>13</v>
      </c>
      <c r="O5" s="68" t="s">
        <v>42</v>
      </c>
      <c r="P5" s="4"/>
    </row>
    <row r="6" spans="1:16" ht="15.75">
      <c r="A6" s="4"/>
      <c r="B6" s="264" t="s">
        <v>240</v>
      </c>
      <c r="C6" s="154">
        <f t="shared" ref="C6:O6" si="0">+C7+C8+C9+C10+C11</f>
        <v>82287</v>
      </c>
      <c r="D6" s="154">
        <f t="shared" si="0"/>
        <v>78014</v>
      </c>
      <c r="E6" s="154">
        <f t="shared" si="0"/>
        <v>104171</v>
      </c>
      <c r="F6" s="154">
        <f t="shared" si="0"/>
        <v>108806</v>
      </c>
      <c r="G6" s="154">
        <f t="shared" si="0"/>
        <v>99716</v>
      </c>
      <c r="H6" s="154">
        <f t="shared" si="0"/>
        <v>112706</v>
      </c>
      <c r="I6" s="154">
        <f t="shared" si="0"/>
        <v>105596</v>
      </c>
      <c r="J6" s="154">
        <f t="shared" si="0"/>
        <v>117483</v>
      </c>
      <c r="K6" s="154">
        <f t="shared" si="0"/>
        <v>103944</v>
      </c>
      <c r="L6" s="154">
        <f t="shared" si="0"/>
        <v>122450</v>
      </c>
      <c r="M6" s="154">
        <f t="shared" si="0"/>
        <v>116124</v>
      </c>
      <c r="N6" s="154">
        <f t="shared" si="0"/>
        <v>115866</v>
      </c>
      <c r="O6" s="154">
        <f t="shared" si="0"/>
        <v>1267163</v>
      </c>
      <c r="P6" s="4"/>
    </row>
    <row r="7" spans="1:16" ht="15">
      <c r="A7" s="4"/>
      <c r="B7" s="265" t="s">
        <v>235</v>
      </c>
      <c r="C7" s="266">
        <v>45487</v>
      </c>
      <c r="D7" s="267">
        <v>43254</v>
      </c>
      <c r="E7" s="267">
        <v>58857</v>
      </c>
      <c r="F7" s="267">
        <v>59229</v>
      </c>
      <c r="G7" s="267">
        <v>54064</v>
      </c>
      <c r="H7" s="267">
        <v>63904</v>
      </c>
      <c r="I7" s="267">
        <v>60392</v>
      </c>
      <c r="J7" s="156">
        <v>65884</v>
      </c>
      <c r="K7" s="158">
        <v>65959</v>
      </c>
      <c r="L7" s="158">
        <v>64870</v>
      </c>
      <c r="M7" s="158">
        <v>66773</v>
      </c>
      <c r="N7" s="276">
        <f>59292+3107</f>
        <v>62399</v>
      </c>
      <c r="O7" s="268">
        <f>SUM(C7:N7)</f>
        <v>711072</v>
      </c>
      <c r="P7" s="4"/>
    </row>
    <row r="8" spans="1:16" ht="15">
      <c r="A8" s="4"/>
      <c r="B8" s="265" t="s">
        <v>89</v>
      </c>
      <c r="C8" s="266">
        <v>17624</v>
      </c>
      <c r="D8" s="267">
        <v>17146</v>
      </c>
      <c r="E8" s="267">
        <v>21979</v>
      </c>
      <c r="F8" s="267">
        <v>23085</v>
      </c>
      <c r="G8" s="267">
        <v>21869</v>
      </c>
      <c r="H8" s="267">
        <v>23060</v>
      </c>
      <c r="I8" s="267">
        <v>21674</v>
      </c>
      <c r="J8" s="158">
        <v>23889</v>
      </c>
      <c r="K8" s="158">
        <v>12438</v>
      </c>
      <c r="L8" s="158">
        <v>27275</v>
      </c>
      <c r="M8" s="158">
        <v>24828</v>
      </c>
      <c r="N8" s="276">
        <v>26595</v>
      </c>
      <c r="O8" s="268">
        <f>SUM(C8:N8)</f>
        <v>261462</v>
      </c>
      <c r="P8" s="4"/>
    </row>
    <row r="9" spans="1:16" ht="15">
      <c r="A9" s="4"/>
      <c r="B9" s="265" t="s">
        <v>90</v>
      </c>
      <c r="C9" s="266">
        <v>7789</v>
      </c>
      <c r="D9" s="267">
        <v>8016</v>
      </c>
      <c r="E9" s="267">
        <v>10819</v>
      </c>
      <c r="F9" s="267">
        <v>11361</v>
      </c>
      <c r="G9" s="267">
        <v>10757</v>
      </c>
      <c r="H9" s="267">
        <v>11222</v>
      </c>
      <c r="I9" s="267">
        <v>9844</v>
      </c>
      <c r="J9" s="158">
        <v>11991</v>
      </c>
      <c r="K9" s="158">
        <v>10442</v>
      </c>
      <c r="L9" s="158">
        <v>13770</v>
      </c>
      <c r="M9" s="158">
        <v>9654</v>
      </c>
      <c r="N9" s="276">
        <f>11754+555</f>
        <v>12309</v>
      </c>
      <c r="O9" s="268">
        <f>SUM(C9:N9)</f>
        <v>127974</v>
      </c>
      <c r="P9" s="4"/>
    </row>
    <row r="10" spans="1:16" ht="15">
      <c r="A10" s="4"/>
      <c r="B10" s="265" t="s">
        <v>236</v>
      </c>
      <c r="C10" s="267">
        <v>9148</v>
      </c>
      <c r="D10" s="267">
        <v>6930</v>
      </c>
      <c r="E10" s="267">
        <v>9538</v>
      </c>
      <c r="F10" s="267">
        <v>12003</v>
      </c>
      <c r="G10" s="267">
        <v>10506</v>
      </c>
      <c r="H10" s="267">
        <v>11427</v>
      </c>
      <c r="I10" s="267">
        <v>10842</v>
      </c>
      <c r="J10" s="158">
        <v>11450</v>
      </c>
      <c r="K10" s="158">
        <v>11670</v>
      </c>
      <c r="L10" s="158">
        <v>13482</v>
      </c>
      <c r="M10" s="158">
        <v>11459</v>
      </c>
      <c r="N10" s="276">
        <f>11548+186</f>
        <v>11734</v>
      </c>
      <c r="O10" s="268">
        <f>SUM(C10:N10)</f>
        <v>130189</v>
      </c>
      <c r="P10" s="4"/>
    </row>
    <row r="11" spans="1:16" ht="15.75" thickBot="1">
      <c r="A11" s="4"/>
      <c r="B11" s="269" t="s">
        <v>241</v>
      </c>
      <c r="C11" s="270">
        <v>2239</v>
      </c>
      <c r="D11" s="271">
        <v>2668</v>
      </c>
      <c r="E11" s="271">
        <v>2978</v>
      </c>
      <c r="F11" s="271">
        <v>3128</v>
      </c>
      <c r="G11" s="271">
        <v>2520</v>
      </c>
      <c r="H11" s="271">
        <v>3093</v>
      </c>
      <c r="I11" s="271">
        <v>2844</v>
      </c>
      <c r="J11" s="163">
        <v>4269</v>
      </c>
      <c r="K11" s="163">
        <v>3435</v>
      </c>
      <c r="L11" s="163">
        <v>3053</v>
      </c>
      <c r="M11" s="163">
        <v>3410</v>
      </c>
      <c r="N11" s="277">
        <v>2829</v>
      </c>
      <c r="O11" s="272">
        <f>SUM(C11:N11)</f>
        <v>36466</v>
      </c>
      <c r="P11" s="4"/>
    </row>
    <row r="12" spans="1:16" ht="15.75" thickTop="1">
      <c r="A12" s="4"/>
      <c r="B12" s="273" t="s">
        <v>242</v>
      </c>
      <c r="C12" s="65"/>
      <c r="D12" s="274"/>
      <c r="E12" s="27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4"/>
    </row>
    <row r="13" spans="1:16">
      <c r="A13" s="4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4"/>
    </row>
    <row r="14" spans="1:16" ht="15">
      <c r="A14" s="4"/>
      <c r="B14" s="27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4"/>
    </row>
    <row r="15" spans="1:16" ht="15">
      <c r="A15" s="4"/>
      <c r="B15" s="554" t="s">
        <v>31</v>
      </c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4"/>
    </row>
    <row r="16" spans="1:16" ht="15">
      <c r="A16" s="4"/>
      <c r="B16" s="147" t="s">
        <v>345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4"/>
    </row>
    <row r="17" spans="1:16" ht="15.75" thickBot="1">
      <c r="A17" s="4"/>
      <c r="B17" s="148"/>
      <c r="C17" s="148"/>
      <c r="D17" s="148"/>
      <c r="E17" s="148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4"/>
    </row>
    <row r="18" spans="1:16" ht="16.5" thickTop="1">
      <c r="A18" s="4"/>
      <c r="B18" s="263"/>
      <c r="C18" s="67" t="s">
        <v>0</v>
      </c>
      <c r="D18" s="67" t="s">
        <v>1</v>
      </c>
      <c r="E18" s="67" t="s">
        <v>2</v>
      </c>
      <c r="F18" s="67" t="s">
        <v>3</v>
      </c>
      <c r="G18" s="67" t="s">
        <v>4</v>
      </c>
      <c r="H18" s="68" t="s">
        <v>11</v>
      </c>
      <c r="I18" s="68" t="s">
        <v>5</v>
      </c>
      <c r="J18" s="68" t="s">
        <v>6</v>
      </c>
      <c r="K18" s="78" t="s">
        <v>7</v>
      </c>
      <c r="L18" s="68" t="s">
        <v>8</v>
      </c>
      <c r="M18" s="68" t="s">
        <v>12</v>
      </c>
      <c r="N18" s="68" t="s">
        <v>13</v>
      </c>
      <c r="O18" s="68" t="s">
        <v>42</v>
      </c>
      <c r="P18" s="4"/>
    </row>
    <row r="19" spans="1:16" ht="15.75">
      <c r="A19" s="4"/>
      <c r="B19" s="264" t="s">
        <v>240</v>
      </c>
      <c r="C19" s="154">
        <f t="shared" ref="C19:O19" si="1">+C20+C21+C22+C23+C24</f>
        <v>1679428</v>
      </c>
      <c r="D19" s="154">
        <f t="shared" si="1"/>
        <v>1562137</v>
      </c>
      <c r="E19" s="154">
        <f t="shared" si="1"/>
        <v>1944727</v>
      </c>
      <c r="F19" s="154">
        <f t="shared" si="1"/>
        <v>2067525</v>
      </c>
      <c r="G19" s="154">
        <f t="shared" si="1"/>
        <v>1824953</v>
      </c>
      <c r="H19" s="154">
        <f t="shared" si="1"/>
        <v>1949639</v>
      </c>
      <c r="I19" s="154">
        <f t="shared" si="1"/>
        <v>1870849</v>
      </c>
      <c r="J19" s="154">
        <f t="shared" si="1"/>
        <v>2074081</v>
      </c>
      <c r="K19" s="154">
        <f t="shared" si="1"/>
        <v>2000921</v>
      </c>
      <c r="L19" s="154">
        <f t="shared" si="1"/>
        <v>1946397</v>
      </c>
      <c r="M19" s="154">
        <f t="shared" si="1"/>
        <v>1892717</v>
      </c>
      <c r="N19" s="154">
        <f t="shared" si="1"/>
        <v>2170773</v>
      </c>
      <c r="O19" s="154">
        <f t="shared" si="1"/>
        <v>22984147</v>
      </c>
      <c r="P19" s="4"/>
    </row>
    <row r="20" spans="1:16" ht="15">
      <c r="A20" s="4"/>
      <c r="B20" s="265" t="s">
        <v>235</v>
      </c>
      <c r="C20" s="266">
        <v>931649</v>
      </c>
      <c r="D20" s="267">
        <v>866009</v>
      </c>
      <c r="E20" s="267">
        <v>1095680</v>
      </c>
      <c r="F20" s="267">
        <v>1125175</v>
      </c>
      <c r="G20" s="267">
        <v>992244</v>
      </c>
      <c r="H20" s="267">
        <v>1093745</v>
      </c>
      <c r="I20" s="267">
        <v>1078326</v>
      </c>
      <c r="J20" s="156">
        <v>1157230</v>
      </c>
      <c r="K20" s="158">
        <v>1096600</v>
      </c>
      <c r="L20" s="158">
        <v>1046742</v>
      </c>
      <c r="M20" s="158">
        <v>1058282</v>
      </c>
      <c r="N20" s="276">
        <v>1187848</v>
      </c>
      <c r="O20" s="268">
        <f>SUM(C20:N20)</f>
        <v>12729530</v>
      </c>
      <c r="P20" s="4"/>
    </row>
    <row r="21" spans="1:16" ht="15">
      <c r="A21" s="4"/>
      <c r="B21" s="265" t="s">
        <v>89</v>
      </c>
      <c r="C21" s="266">
        <v>316501</v>
      </c>
      <c r="D21" s="267">
        <v>310032</v>
      </c>
      <c r="E21" s="267">
        <v>379787</v>
      </c>
      <c r="F21" s="267">
        <v>412342</v>
      </c>
      <c r="G21" s="267">
        <v>370322</v>
      </c>
      <c r="H21" s="267">
        <v>377238</v>
      </c>
      <c r="I21" s="267">
        <v>345429</v>
      </c>
      <c r="J21" s="158">
        <v>387024</v>
      </c>
      <c r="K21" s="158">
        <v>429558</v>
      </c>
      <c r="L21" s="158">
        <v>402119</v>
      </c>
      <c r="M21" s="158">
        <v>369914</v>
      </c>
      <c r="N21" s="276">
        <v>453220</v>
      </c>
      <c r="O21" s="268">
        <f>SUM(C21:N21)</f>
        <v>4553486</v>
      </c>
      <c r="P21" s="4"/>
    </row>
    <row r="22" spans="1:16" ht="15">
      <c r="A22" s="4"/>
      <c r="B22" s="265" t="s">
        <v>90</v>
      </c>
      <c r="C22" s="266">
        <v>162878</v>
      </c>
      <c r="D22" s="267">
        <v>155576</v>
      </c>
      <c r="E22" s="267">
        <v>201388</v>
      </c>
      <c r="F22" s="267">
        <v>204680</v>
      </c>
      <c r="G22" s="267">
        <v>184971</v>
      </c>
      <c r="H22" s="267">
        <v>185504</v>
      </c>
      <c r="I22" s="267">
        <v>168511</v>
      </c>
      <c r="J22" s="158">
        <v>205662</v>
      </c>
      <c r="K22" s="158">
        <v>177001</v>
      </c>
      <c r="L22" s="158">
        <v>204884</v>
      </c>
      <c r="M22" s="158">
        <v>176846</v>
      </c>
      <c r="N22" s="276">
        <v>214194</v>
      </c>
      <c r="O22" s="268">
        <f>SUM(C22:N22)</f>
        <v>2242095</v>
      </c>
      <c r="P22" s="4"/>
    </row>
    <row r="23" spans="1:16" ht="15">
      <c r="A23" s="4"/>
      <c r="B23" s="265" t="s">
        <v>236</v>
      </c>
      <c r="C23" s="267">
        <v>203079</v>
      </c>
      <c r="D23" s="267">
        <v>163731</v>
      </c>
      <c r="E23" s="267">
        <v>203249</v>
      </c>
      <c r="F23" s="267">
        <v>246894</v>
      </c>
      <c r="G23" s="267">
        <v>214322</v>
      </c>
      <c r="H23" s="267">
        <v>221433</v>
      </c>
      <c r="I23" s="267">
        <v>216584</v>
      </c>
      <c r="J23" s="158">
        <v>232098</v>
      </c>
      <c r="K23" s="158">
        <v>227456</v>
      </c>
      <c r="L23" s="158">
        <v>233402</v>
      </c>
      <c r="M23" s="158">
        <v>216585</v>
      </c>
      <c r="N23" s="276">
        <v>248123</v>
      </c>
      <c r="O23" s="268">
        <f>SUM(C23:N23)</f>
        <v>2626956</v>
      </c>
      <c r="P23" s="4"/>
    </row>
    <row r="24" spans="1:16" ht="15.75" thickBot="1">
      <c r="A24" s="4"/>
      <c r="B24" s="269" t="s">
        <v>241</v>
      </c>
      <c r="C24" s="270">
        <v>65321</v>
      </c>
      <c r="D24" s="271">
        <v>66789</v>
      </c>
      <c r="E24" s="271">
        <v>64623</v>
      </c>
      <c r="F24" s="271">
        <v>78434</v>
      </c>
      <c r="G24" s="271">
        <v>63094</v>
      </c>
      <c r="H24" s="271">
        <v>71719</v>
      </c>
      <c r="I24" s="271">
        <v>61999</v>
      </c>
      <c r="J24" s="163">
        <v>92067</v>
      </c>
      <c r="K24" s="163">
        <v>70306</v>
      </c>
      <c r="L24" s="163">
        <v>59250</v>
      </c>
      <c r="M24" s="163">
        <v>71090</v>
      </c>
      <c r="N24" s="277">
        <v>67388</v>
      </c>
      <c r="O24" s="272">
        <f>SUM(C24:N24)</f>
        <v>832080</v>
      </c>
      <c r="P24" s="4"/>
    </row>
    <row r="25" spans="1:16" ht="15.75" thickTop="1">
      <c r="A25" s="4"/>
      <c r="B25" s="273" t="s">
        <v>242</v>
      </c>
      <c r="C25" s="274"/>
      <c r="D25" s="274"/>
      <c r="E25" s="27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4"/>
    </row>
    <row r="26" spans="1:16">
      <c r="A26" s="4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4"/>
    </row>
    <row r="27" spans="1:16" ht="15">
      <c r="A27" s="4"/>
      <c r="B27" s="147" t="s">
        <v>32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4"/>
    </row>
    <row r="28" spans="1:16" ht="15">
      <c r="A28" s="4"/>
      <c r="B28" s="147" t="s">
        <v>345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4"/>
    </row>
    <row r="29" spans="1:16" ht="15" thickBot="1">
      <c r="A29" s="4"/>
      <c r="B29" s="555" t="s">
        <v>243</v>
      </c>
      <c r="C29" s="555"/>
      <c r="D29" s="555"/>
      <c r="E29" s="555"/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4"/>
    </row>
    <row r="30" spans="1:16" ht="16.5" thickTop="1">
      <c r="A30" s="4"/>
      <c r="B30" s="263"/>
      <c r="C30" s="67" t="s">
        <v>0</v>
      </c>
      <c r="D30" s="67" t="s">
        <v>1</v>
      </c>
      <c r="E30" s="67" t="s">
        <v>2</v>
      </c>
      <c r="F30" s="67" t="s">
        <v>3</v>
      </c>
      <c r="G30" s="67" t="s">
        <v>4</v>
      </c>
      <c r="H30" s="68" t="s">
        <v>11</v>
      </c>
      <c r="I30" s="68" t="s">
        <v>5</v>
      </c>
      <c r="J30" s="68" t="s">
        <v>6</v>
      </c>
      <c r="K30" s="78" t="s">
        <v>7</v>
      </c>
      <c r="L30" s="68" t="s">
        <v>8</v>
      </c>
      <c r="M30" s="68" t="s">
        <v>12</v>
      </c>
      <c r="N30" s="68" t="s">
        <v>13</v>
      </c>
      <c r="O30" s="68" t="s">
        <v>42</v>
      </c>
      <c r="P30" s="4"/>
    </row>
    <row r="31" spans="1:16" ht="15.75">
      <c r="A31" s="4"/>
      <c r="B31" s="264" t="s">
        <v>240</v>
      </c>
      <c r="C31" s="154">
        <f t="shared" ref="C31:O31" si="2">+C32+C33+C34+C35+C36</f>
        <v>18405358</v>
      </c>
      <c r="D31" s="154">
        <f t="shared" si="2"/>
        <v>16952659</v>
      </c>
      <c r="E31" s="154">
        <f t="shared" si="2"/>
        <v>21123041</v>
      </c>
      <c r="F31" s="154">
        <f t="shared" si="2"/>
        <v>22970857</v>
      </c>
      <c r="G31" s="154">
        <f t="shared" si="2"/>
        <v>20405862</v>
      </c>
      <c r="H31" s="154">
        <f t="shared" si="2"/>
        <v>22186047</v>
      </c>
      <c r="I31" s="154">
        <f t="shared" si="2"/>
        <v>21070098</v>
      </c>
      <c r="J31" s="154">
        <f t="shared" si="2"/>
        <v>23461042</v>
      </c>
      <c r="K31" s="154">
        <f t="shared" si="2"/>
        <v>23280737</v>
      </c>
      <c r="L31" s="154">
        <f t="shared" si="2"/>
        <v>22630834</v>
      </c>
      <c r="M31" s="154">
        <f t="shared" si="2"/>
        <v>21627990</v>
      </c>
      <c r="N31" s="154">
        <f t="shared" si="2"/>
        <v>25714110</v>
      </c>
      <c r="O31" s="154">
        <f t="shared" si="2"/>
        <v>259828635</v>
      </c>
      <c r="P31" s="4"/>
    </row>
    <row r="32" spans="1:16" ht="15">
      <c r="A32" s="4"/>
      <c r="B32" s="265" t="s">
        <v>235</v>
      </c>
      <c r="C32" s="266">
        <v>9975824</v>
      </c>
      <c r="D32" s="267">
        <v>9306246</v>
      </c>
      <c r="E32" s="267">
        <v>11848148</v>
      </c>
      <c r="F32" s="267">
        <v>12476368</v>
      </c>
      <c r="G32" s="267">
        <v>11130360</v>
      </c>
      <c r="H32" s="267">
        <v>12450443</v>
      </c>
      <c r="I32" s="267">
        <v>12171754</v>
      </c>
      <c r="J32" s="156">
        <v>13032741</v>
      </c>
      <c r="K32" s="158">
        <v>12753371</v>
      </c>
      <c r="L32" s="158">
        <v>12109251</v>
      </c>
      <c r="M32" s="158">
        <v>12357572</v>
      </c>
      <c r="N32" s="276">
        <v>13780851</v>
      </c>
      <c r="O32" s="268">
        <f>SUM(C32:N32)</f>
        <v>143392929</v>
      </c>
      <c r="P32" s="4"/>
    </row>
    <row r="33" spans="1:16" ht="15">
      <c r="A33" s="4"/>
      <c r="B33" s="265" t="s">
        <v>89</v>
      </c>
      <c r="C33" s="266">
        <v>3631616</v>
      </c>
      <c r="D33" s="267">
        <v>3449347</v>
      </c>
      <c r="E33" s="267">
        <v>4198602</v>
      </c>
      <c r="F33" s="267">
        <v>4599727</v>
      </c>
      <c r="G33" s="267">
        <v>4142426</v>
      </c>
      <c r="H33" s="267">
        <v>4364143</v>
      </c>
      <c r="I33" s="267">
        <v>3918289</v>
      </c>
      <c r="J33" s="158">
        <v>4477837</v>
      </c>
      <c r="K33" s="158">
        <v>5113756</v>
      </c>
      <c r="L33" s="158">
        <v>4777044</v>
      </c>
      <c r="M33" s="158">
        <v>4358552</v>
      </c>
      <c r="N33" s="276">
        <v>5465896</v>
      </c>
      <c r="O33" s="268">
        <f>SUM(C33:N33)</f>
        <v>52497235</v>
      </c>
      <c r="P33" s="4"/>
    </row>
    <row r="34" spans="1:16" ht="15">
      <c r="A34" s="4"/>
      <c r="B34" s="265" t="s">
        <v>90</v>
      </c>
      <c r="C34" s="266">
        <v>1963316</v>
      </c>
      <c r="D34" s="267">
        <v>1839113</v>
      </c>
      <c r="E34" s="267">
        <v>2324537</v>
      </c>
      <c r="F34" s="267">
        <v>2479746</v>
      </c>
      <c r="G34" s="267">
        <v>2242002</v>
      </c>
      <c r="H34" s="267">
        <v>2249737</v>
      </c>
      <c r="I34" s="267">
        <v>2033938</v>
      </c>
      <c r="J34" s="158">
        <v>2541476</v>
      </c>
      <c r="K34" s="158">
        <v>2182358</v>
      </c>
      <c r="L34" s="158">
        <v>2557480</v>
      </c>
      <c r="M34" s="158">
        <v>1753055</v>
      </c>
      <c r="N34" s="276">
        <v>2970155</v>
      </c>
      <c r="O34" s="268">
        <f>SUM(C34:N34)</f>
        <v>27136913</v>
      </c>
      <c r="P34" s="4"/>
    </row>
    <row r="35" spans="1:16" ht="15">
      <c r="A35" s="4"/>
      <c r="B35" s="265" t="s">
        <v>236</v>
      </c>
      <c r="C35" s="267">
        <v>2217483</v>
      </c>
      <c r="D35" s="267">
        <v>1742027</v>
      </c>
      <c r="E35" s="267">
        <v>2149450</v>
      </c>
      <c r="F35" s="267">
        <v>2673511</v>
      </c>
      <c r="G35" s="267">
        <v>2292796</v>
      </c>
      <c r="H35" s="267">
        <v>2429727</v>
      </c>
      <c r="I35" s="267">
        <v>2359030</v>
      </c>
      <c r="J35" s="158">
        <v>2526052</v>
      </c>
      <c r="K35" s="158">
        <v>2537722</v>
      </c>
      <c r="L35" s="158">
        <v>2606065</v>
      </c>
      <c r="M35" s="158">
        <v>2467823</v>
      </c>
      <c r="N35" s="276">
        <v>2832248</v>
      </c>
      <c r="O35" s="268">
        <f>SUM(C35:N35)</f>
        <v>28833934</v>
      </c>
      <c r="P35" s="4"/>
    </row>
    <row r="36" spans="1:16" ht="15.75" thickBot="1">
      <c r="A36" s="4"/>
      <c r="B36" s="269" t="s">
        <v>241</v>
      </c>
      <c r="C36" s="270">
        <v>617119</v>
      </c>
      <c r="D36" s="271">
        <v>615926</v>
      </c>
      <c r="E36" s="271">
        <v>602304</v>
      </c>
      <c r="F36" s="271">
        <v>741505</v>
      </c>
      <c r="G36" s="271">
        <v>598278</v>
      </c>
      <c r="H36" s="271">
        <v>691997</v>
      </c>
      <c r="I36" s="271">
        <v>587087</v>
      </c>
      <c r="J36" s="163">
        <v>882936</v>
      </c>
      <c r="K36" s="163">
        <v>693530</v>
      </c>
      <c r="L36" s="163">
        <v>580994</v>
      </c>
      <c r="M36" s="163">
        <v>690988</v>
      </c>
      <c r="N36" s="277">
        <v>664960</v>
      </c>
      <c r="O36" s="268">
        <f>SUM(C36:N36)</f>
        <v>7967624</v>
      </c>
      <c r="P36" s="4"/>
    </row>
    <row r="37" spans="1:16" ht="15.75" thickTop="1">
      <c r="A37" s="4"/>
      <c r="B37" s="273" t="s">
        <v>242</v>
      </c>
      <c r="C37" s="274"/>
      <c r="D37" s="274"/>
      <c r="E37" s="274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4"/>
    </row>
    <row r="38" spans="1:16">
      <c r="A38" s="4"/>
      <c r="B38" s="273" t="s">
        <v>244</v>
      </c>
      <c r="C38" s="65"/>
      <c r="D38" s="65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" t="s">
        <v>9</v>
      </c>
      <c r="P39" s="4"/>
    </row>
  </sheetData>
  <mergeCells count="2">
    <mergeCell ref="B15:O15"/>
    <mergeCell ref="B29:O29"/>
  </mergeCells>
  <phoneticPr fontId="0" type="noConversion"/>
  <hyperlinks>
    <hyperlink ref="O39" location="INDICE!C3" display="Volver al Indice"/>
    <hyperlink ref="B4" location="INDICE!C3" display="Volver al Indice"/>
  </hyperlinks>
  <pageMargins left="0.51181102362204722" right="0.74803149606299213" top="0.74803149606299213" bottom="0.98425196850393704" header="0" footer="0"/>
  <pageSetup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6">
    <pageSetUpPr fitToPage="1"/>
  </sheetPr>
  <dimension ref="A1:P33"/>
  <sheetViews>
    <sheetView workbookViewId="0">
      <selection activeCell="B4" sqref="B4"/>
    </sheetView>
  </sheetViews>
  <sheetFormatPr baseColWidth="10" defaultColWidth="4.5703125" defaultRowHeight="12.75"/>
  <cols>
    <col min="1" max="1" width="9.140625" customWidth="1"/>
    <col min="2" max="2" width="22.5703125" customWidth="1"/>
    <col min="3" max="4" width="8.7109375" customWidth="1"/>
    <col min="5" max="5" width="9.7109375" customWidth="1"/>
    <col min="6" max="10" width="8.7109375" customWidth="1"/>
    <col min="11" max="11" width="8.140625" customWidth="1"/>
    <col min="12" max="12" width="9.28515625" customWidth="1"/>
    <col min="13" max="14" width="10.7109375" customWidth="1"/>
    <col min="15" max="15" width="10.28515625" customWidth="1"/>
    <col min="16" max="16" width="6.42578125" customWidth="1"/>
  </cols>
  <sheetData>
    <row r="1" spans="1:16" ht="24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customHeight="1">
      <c r="A2" s="4"/>
      <c r="B2" s="147" t="s">
        <v>93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4"/>
    </row>
    <row r="3" spans="1:16" ht="15.75" customHeight="1">
      <c r="A3" s="4"/>
      <c r="B3" s="147" t="s">
        <v>343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4"/>
    </row>
    <row r="4" spans="1:16" ht="15.75" thickBot="1">
      <c r="A4" s="4"/>
      <c r="B4" s="2" t="s">
        <v>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4"/>
    </row>
    <row r="5" spans="1:16" ht="15.75" thickTop="1">
      <c r="A5" s="4"/>
      <c r="B5" s="165"/>
      <c r="C5" s="67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8" t="s">
        <v>11</v>
      </c>
      <c r="I5" s="68" t="s">
        <v>5</v>
      </c>
      <c r="J5" s="68" t="s">
        <v>6</v>
      </c>
      <c r="K5" s="68" t="s">
        <v>282</v>
      </c>
      <c r="L5" s="68" t="s">
        <v>8</v>
      </c>
      <c r="M5" s="78" t="s">
        <v>12</v>
      </c>
      <c r="N5" s="78" t="s">
        <v>13</v>
      </c>
      <c r="O5" s="68" t="s">
        <v>42</v>
      </c>
      <c r="P5" s="66"/>
    </row>
    <row r="6" spans="1:16" ht="15.75">
      <c r="A6" s="4"/>
      <c r="B6" s="166" t="s">
        <v>94</v>
      </c>
      <c r="C6" s="167"/>
      <c r="D6" s="167"/>
      <c r="E6" s="167"/>
      <c r="F6" s="167"/>
      <c r="G6" s="167"/>
      <c r="H6" s="168"/>
      <c r="I6" s="168"/>
      <c r="J6" s="168"/>
      <c r="K6" s="168"/>
      <c r="L6" s="168"/>
      <c r="M6" s="168"/>
      <c r="N6" s="168"/>
      <c r="O6" s="168"/>
      <c r="P6" s="4"/>
    </row>
    <row r="7" spans="1:16" ht="14.25">
      <c r="A7" s="4"/>
      <c r="B7" s="181" t="s">
        <v>392</v>
      </c>
      <c r="C7" s="26">
        <v>1235</v>
      </c>
      <c r="D7" s="26">
        <v>1224</v>
      </c>
      <c r="E7" s="26">
        <v>1565</v>
      </c>
      <c r="F7" s="26">
        <v>1391</v>
      </c>
      <c r="G7" s="26">
        <v>2354</v>
      </c>
      <c r="H7" s="27">
        <v>1458</v>
      </c>
      <c r="I7" s="27">
        <v>1730</v>
      </c>
      <c r="J7" s="27">
        <v>1822</v>
      </c>
      <c r="K7" s="27">
        <v>1467</v>
      </c>
      <c r="L7" s="27">
        <v>1583</v>
      </c>
      <c r="M7" s="27">
        <v>1718</v>
      </c>
      <c r="N7" s="27">
        <v>1463</v>
      </c>
      <c r="O7" s="28">
        <f>SUM(C7:N7)</f>
        <v>19010</v>
      </c>
      <c r="P7" s="4"/>
    </row>
    <row r="8" spans="1:16" ht="14.25">
      <c r="A8" s="4"/>
      <c r="B8" s="181" t="s">
        <v>96</v>
      </c>
      <c r="C8" s="26">
        <v>1626</v>
      </c>
      <c r="D8" s="26">
        <v>1536</v>
      </c>
      <c r="E8" s="26">
        <v>1556</v>
      </c>
      <c r="F8" s="26">
        <v>1654</v>
      </c>
      <c r="G8" s="26">
        <v>1627</v>
      </c>
      <c r="H8" s="27">
        <v>1486</v>
      </c>
      <c r="I8" s="27">
        <v>1716</v>
      </c>
      <c r="J8" s="27">
        <v>2069</v>
      </c>
      <c r="K8" s="27">
        <v>2113</v>
      </c>
      <c r="L8" s="27">
        <v>2222</v>
      </c>
      <c r="M8" s="27">
        <v>2040</v>
      </c>
      <c r="N8" s="27">
        <v>2124</v>
      </c>
      <c r="O8" s="28">
        <f>SUM(C8:N8)</f>
        <v>21769</v>
      </c>
      <c r="P8" s="4"/>
    </row>
    <row r="9" spans="1:16" ht="14.25">
      <c r="A9" s="4"/>
      <c r="B9" s="181" t="s">
        <v>68</v>
      </c>
      <c r="C9" s="26">
        <v>3166</v>
      </c>
      <c r="D9" s="26">
        <v>3279</v>
      </c>
      <c r="E9" s="26">
        <v>3739</v>
      </c>
      <c r="F9" s="26">
        <v>3711</v>
      </c>
      <c r="G9" s="26">
        <v>3146</v>
      </c>
      <c r="H9" s="27">
        <v>3371</v>
      </c>
      <c r="I9" s="27">
        <v>3283</v>
      </c>
      <c r="J9" s="27">
        <v>3334</v>
      </c>
      <c r="K9" s="27">
        <v>3565</v>
      </c>
      <c r="L9" s="27">
        <v>3743</v>
      </c>
      <c r="M9" s="27">
        <v>3407</v>
      </c>
      <c r="N9" s="500">
        <v>3769</v>
      </c>
      <c r="O9" s="28">
        <f>SUM(C9:N9)</f>
        <v>41513</v>
      </c>
      <c r="P9" s="4"/>
    </row>
    <row r="10" spans="1:16" ht="15">
      <c r="A10" s="4"/>
      <c r="B10" s="183" t="s">
        <v>42</v>
      </c>
      <c r="C10" s="170">
        <f t="shared" ref="C10:M10" si="0">SUM(C7:C9)</f>
        <v>6027</v>
      </c>
      <c r="D10" s="170">
        <f t="shared" si="0"/>
        <v>6039</v>
      </c>
      <c r="E10" s="170">
        <f t="shared" si="0"/>
        <v>6860</v>
      </c>
      <c r="F10" s="170">
        <f t="shared" si="0"/>
        <v>6756</v>
      </c>
      <c r="G10" s="170">
        <f t="shared" si="0"/>
        <v>7127</v>
      </c>
      <c r="H10" s="170">
        <f t="shared" si="0"/>
        <v>6315</v>
      </c>
      <c r="I10" s="170">
        <f t="shared" si="0"/>
        <v>6729</v>
      </c>
      <c r="J10" s="170">
        <f t="shared" si="0"/>
        <v>7225</v>
      </c>
      <c r="K10" s="170">
        <f>SUM(K7:K9)</f>
        <v>7145</v>
      </c>
      <c r="L10" s="170">
        <f>SUM(L7:L9)</f>
        <v>7548</v>
      </c>
      <c r="M10" s="170">
        <f t="shared" si="0"/>
        <v>7165</v>
      </c>
      <c r="N10" s="170">
        <f>SUM(N7:N9)</f>
        <v>7356</v>
      </c>
      <c r="O10" s="170">
        <f>SUM(O7:O9)</f>
        <v>82292</v>
      </c>
      <c r="P10" s="4"/>
    </row>
    <row r="11" spans="1:16" ht="15">
      <c r="A11" s="4"/>
      <c r="B11" s="183" t="s">
        <v>97</v>
      </c>
      <c r="C11" s="26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27"/>
      <c r="P11" s="4"/>
    </row>
    <row r="12" spans="1:16" ht="14.25">
      <c r="A12" s="4"/>
      <c r="B12" s="181" t="s">
        <v>392</v>
      </c>
      <c r="C12" s="26">
        <v>1249</v>
      </c>
      <c r="D12" s="26">
        <v>1240</v>
      </c>
      <c r="E12" s="26">
        <v>1631</v>
      </c>
      <c r="F12" s="26">
        <v>1436</v>
      </c>
      <c r="G12" s="26">
        <v>2311</v>
      </c>
      <c r="H12" s="27">
        <v>1521</v>
      </c>
      <c r="I12" s="27">
        <v>1825</v>
      </c>
      <c r="J12" s="27">
        <v>1845</v>
      </c>
      <c r="K12" s="27">
        <v>1446</v>
      </c>
      <c r="L12" s="27">
        <v>1585</v>
      </c>
      <c r="M12" s="27">
        <v>1782</v>
      </c>
      <c r="N12" s="27">
        <v>1489</v>
      </c>
      <c r="O12" s="28">
        <f>SUM(C12:N12)</f>
        <v>19360</v>
      </c>
      <c r="P12" s="4"/>
    </row>
    <row r="13" spans="1:16" ht="14.25">
      <c r="A13" s="4"/>
      <c r="B13" s="181" t="s">
        <v>96</v>
      </c>
      <c r="C13" s="26">
        <v>1654</v>
      </c>
      <c r="D13" s="26">
        <v>1566</v>
      </c>
      <c r="E13" s="26">
        <v>1570</v>
      </c>
      <c r="F13" s="26">
        <v>1844</v>
      </c>
      <c r="G13" s="26">
        <v>1677</v>
      </c>
      <c r="H13" s="27">
        <v>1657</v>
      </c>
      <c r="I13" s="27">
        <v>1651</v>
      </c>
      <c r="J13" s="27">
        <v>2121</v>
      </c>
      <c r="K13" s="27">
        <v>2179</v>
      </c>
      <c r="L13" s="27">
        <v>2189</v>
      </c>
      <c r="M13" s="27">
        <v>2256</v>
      </c>
      <c r="N13" s="27">
        <v>1782</v>
      </c>
      <c r="O13" s="28">
        <f>SUM(C13:N13)</f>
        <v>22146</v>
      </c>
      <c r="P13" s="4"/>
    </row>
    <row r="14" spans="1:16" ht="14.25">
      <c r="A14" s="4"/>
      <c r="B14" s="181" t="s">
        <v>68</v>
      </c>
      <c r="C14" s="26">
        <v>3227</v>
      </c>
      <c r="D14" s="26">
        <v>3336</v>
      </c>
      <c r="E14" s="26">
        <v>3871</v>
      </c>
      <c r="F14" s="26">
        <v>3725</v>
      </c>
      <c r="G14" s="26">
        <v>3168</v>
      </c>
      <c r="H14" s="27">
        <v>3447</v>
      </c>
      <c r="I14" s="27">
        <v>3244</v>
      </c>
      <c r="J14" s="27">
        <v>3462</v>
      </c>
      <c r="K14" s="27">
        <v>3475</v>
      </c>
      <c r="L14" s="27">
        <v>3801</v>
      </c>
      <c r="M14" s="27">
        <v>3412</v>
      </c>
      <c r="N14" s="27">
        <v>4045</v>
      </c>
      <c r="O14" s="28">
        <f>SUM(C14:N14)</f>
        <v>42213</v>
      </c>
      <c r="P14" s="4"/>
    </row>
    <row r="15" spans="1:16" ht="15">
      <c r="A15" s="4"/>
      <c r="B15" s="183" t="s">
        <v>42</v>
      </c>
      <c r="C15" s="170">
        <f t="shared" ref="C15:O15" si="1">SUM(C12:C14)</f>
        <v>6130</v>
      </c>
      <c r="D15" s="170">
        <f t="shared" si="1"/>
        <v>6142</v>
      </c>
      <c r="E15" s="170">
        <f t="shared" si="1"/>
        <v>7072</v>
      </c>
      <c r="F15" s="170">
        <f t="shared" si="1"/>
        <v>7005</v>
      </c>
      <c r="G15" s="170">
        <f t="shared" si="1"/>
        <v>7156</v>
      </c>
      <c r="H15" s="170">
        <f t="shared" si="1"/>
        <v>6625</v>
      </c>
      <c r="I15" s="170">
        <f t="shared" si="1"/>
        <v>6720</v>
      </c>
      <c r="J15" s="170">
        <f t="shared" si="1"/>
        <v>7428</v>
      </c>
      <c r="K15" s="170">
        <f>SUM(K12:K14)</f>
        <v>7100</v>
      </c>
      <c r="L15" s="170">
        <f>SUM(L12:L14)</f>
        <v>7575</v>
      </c>
      <c r="M15" s="170">
        <f t="shared" si="1"/>
        <v>7450</v>
      </c>
      <c r="N15" s="170">
        <f t="shared" si="1"/>
        <v>7316</v>
      </c>
      <c r="O15" s="170">
        <f t="shared" si="1"/>
        <v>83719</v>
      </c>
      <c r="P15" s="4"/>
    </row>
    <row r="16" spans="1:16" ht="15">
      <c r="A16" s="4"/>
      <c r="B16" s="183" t="s">
        <v>98</v>
      </c>
      <c r="C16" s="26"/>
      <c r="D16" s="26"/>
      <c r="E16" s="26"/>
      <c r="F16" s="26"/>
      <c r="G16" s="26"/>
      <c r="H16" s="27"/>
      <c r="I16" s="27"/>
      <c r="J16" s="27"/>
      <c r="K16" s="27"/>
      <c r="L16" s="27"/>
      <c r="M16" s="27"/>
      <c r="N16" s="27"/>
      <c r="O16" s="27"/>
      <c r="P16" s="4"/>
    </row>
    <row r="17" spans="1:16" ht="14.25">
      <c r="A17" s="4"/>
      <c r="B17" s="181" t="s">
        <v>392</v>
      </c>
      <c r="C17" s="26">
        <f t="shared" ref="C17:O19" si="2">+C12+C7</f>
        <v>2484</v>
      </c>
      <c r="D17" s="26">
        <f t="shared" si="2"/>
        <v>2464</v>
      </c>
      <c r="E17" s="26">
        <f t="shared" si="2"/>
        <v>3196</v>
      </c>
      <c r="F17" s="26">
        <f t="shared" si="2"/>
        <v>2827</v>
      </c>
      <c r="G17" s="26">
        <f t="shared" si="2"/>
        <v>4665</v>
      </c>
      <c r="H17" s="26">
        <f t="shared" si="2"/>
        <v>2979</v>
      </c>
      <c r="I17" s="26">
        <f t="shared" si="2"/>
        <v>3555</v>
      </c>
      <c r="J17" s="26">
        <f t="shared" si="2"/>
        <v>3667</v>
      </c>
      <c r="K17" s="26">
        <f t="shared" si="2"/>
        <v>2913</v>
      </c>
      <c r="L17" s="26">
        <f t="shared" si="2"/>
        <v>3168</v>
      </c>
      <c r="M17" s="26">
        <f t="shared" si="2"/>
        <v>3500</v>
      </c>
      <c r="N17" s="26">
        <f t="shared" si="2"/>
        <v>2952</v>
      </c>
      <c r="O17" s="36">
        <f t="shared" si="2"/>
        <v>38370</v>
      </c>
      <c r="P17" s="4"/>
    </row>
    <row r="18" spans="1:16" ht="14.25">
      <c r="A18" s="4"/>
      <c r="B18" s="181" t="s">
        <v>96</v>
      </c>
      <c r="C18" s="26">
        <f t="shared" si="2"/>
        <v>3280</v>
      </c>
      <c r="D18" s="26">
        <f t="shared" si="2"/>
        <v>3102</v>
      </c>
      <c r="E18" s="26">
        <f t="shared" si="2"/>
        <v>3126</v>
      </c>
      <c r="F18" s="26">
        <f t="shared" si="2"/>
        <v>3498</v>
      </c>
      <c r="G18" s="26">
        <f t="shared" si="2"/>
        <v>3304</v>
      </c>
      <c r="H18" s="26">
        <f t="shared" si="2"/>
        <v>3143</v>
      </c>
      <c r="I18" s="26">
        <f t="shared" si="2"/>
        <v>3367</v>
      </c>
      <c r="J18" s="26">
        <f t="shared" si="2"/>
        <v>4190</v>
      </c>
      <c r="K18" s="26">
        <f t="shared" si="2"/>
        <v>4292</v>
      </c>
      <c r="L18" s="26">
        <f t="shared" si="2"/>
        <v>4411</v>
      </c>
      <c r="M18" s="26">
        <f t="shared" si="2"/>
        <v>4296</v>
      </c>
      <c r="N18" s="26">
        <f t="shared" si="2"/>
        <v>3906</v>
      </c>
      <c r="O18" s="36">
        <f t="shared" si="2"/>
        <v>43915</v>
      </c>
      <c r="P18" s="4"/>
    </row>
    <row r="19" spans="1:16" ht="14.25">
      <c r="A19" s="4"/>
      <c r="B19" s="181" t="s">
        <v>68</v>
      </c>
      <c r="C19" s="26">
        <f t="shared" si="2"/>
        <v>6393</v>
      </c>
      <c r="D19" s="26">
        <f t="shared" si="2"/>
        <v>6615</v>
      </c>
      <c r="E19" s="26">
        <f t="shared" si="2"/>
        <v>7610</v>
      </c>
      <c r="F19" s="26">
        <f t="shared" si="2"/>
        <v>7436</v>
      </c>
      <c r="G19" s="26">
        <f t="shared" si="2"/>
        <v>6314</v>
      </c>
      <c r="H19" s="26">
        <f t="shared" si="2"/>
        <v>6818</v>
      </c>
      <c r="I19" s="26">
        <f t="shared" si="2"/>
        <v>6527</v>
      </c>
      <c r="J19" s="26">
        <f t="shared" si="2"/>
        <v>6796</v>
      </c>
      <c r="K19" s="26">
        <f t="shared" si="2"/>
        <v>7040</v>
      </c>
      <c r="L19" s="26">
        <f t="shared" si="2"/>
        <v>7544</v>
      </c>
      <c r="M19" s="26">
        <f t="shared" si="2"/>
        <v>6819</v>
      </c>
      <c r="N19" s="26">
        <f t="shared" si="2"/>
        <v>7814</v>
      </c>
      <c r="O19" s="36">
        <f t="shared" si="2"/>
        <v>83726</v>
      </c>
      <c r="P19" s="4"/>
    </row>
    <row r="20" spans="1:16" ht="15">
      <c r="A20" s="4"/>
      <c r="B20" s="183" t="s">
        <v>42</v>
      </c>
      <c r="C20" s="170">
        <f t="shared" ref="C20:M20" si="3">SUM(C17:C19)</f>
        <v>12157</v>
      </c>
      <c r="D20" s="170">
        <f t="shared" si="3"/>
        <v>12181</v>
      </c>
      <c r="E20" s="170">
        <f t="shared" si="3"/>
        <v>13932</v>
      </c>
      <c r="F20" s="170">
        <f t="shared" si="3"/>
        <v>13761</v>
      </c>
      <c r="G20" s="170">
        <f t="shared" si="3"/>
        <v>14283</v>
      </c>
      <c r="H20" s="170">
        <f t="shared" si="3"/>
        <v>12940</v>
      </c>
      <c r="I20" s="170">
        <f t="shared" si="3"/>
        <v>13449</v>
      </c>
      <c r="J20" s="170">
        <f t="shared" si="3"/>
        <v>14653</v>
      </c>
      <c r="K20" s="170">
        <f>SUM(K17:K19)</f>
        <v>14245</v>
      </c>
      <c r="L20" s="170">
        <f>SUM(L17:L19)</f>
        <v>15123</v>
      </c>
      <c r="M20" s="170">
        <f t="shared" si="3"/>
        <v>14615</v>
      </c>
      <c r="N20" s="170">
        <f>SUM(N17:N19)</f>
        <v>14672</v>
      </c>
      <c r="O20" s="170">
        <f>SUM(O17:O19)</f>
        <v>166011</v>
      </c>
      <c r="P20" s="4"/>
    </row>
    <row r="21" spans="1:16" ht="15">
      <c r="A21" s="4"/>
      <c r="B21" s="183" t="s">
        <v>346</v>
      </c>
      <c r="C21" s="26"/>
      <c r="D21" s="26"/>
      <c r="E21" s="26"/>
      <c r="F21" s="26"/>
      <c r="G21" s="26"/>
      <c r="H21" s="27"/>
      <c r="I21" s="27"/>
      <c r="J21" s="27"/>
      <c r="K21" s="27"/>
      <c r="L21" s="27"/>
      <c r="M21" s="27"/>
      <c r="N21" s="27"/>
      <c r="O21" s="27"/>
      <c r="P21" s="4"/>
    </row>
    <row r="22" spans="1:16" ht="14.25">
      <c r="A22" s="4"/>
      <c r="B22" s="181" t="s">
        <v>392</v>
      </c>
      <c r="C22" s="26">
        <v>4332</v>
      </c>
      <c r="D22" s="26">
        <v>3305</v>
      </c>
      <c r="E22" s="26">
        <v>4879</v>
      </c>
      <c r="F22" s="26">
        <v>4077</v>
      </c>
      <c r="G22" s="26">
        <v>12385</v>
      </c>
      <c r="H22" s="27">
        <v>5218</v>
      </c>
      <c r="I22" s="27">
        <v>9101</v>
      </c>
      <c r="J22" s="27">
        <v>8470</v>
      </c>
      <c r="K22" s="27">
        <v>6795</v>
      </c>
      <c r="L22" s="27">
        <v>6300</v>
      </c>
      <c r="M22" s="27">
        <v>7133</v>
      </c>
      <c r="N22" s="27">
        <v>6057</v>
      </c>
      <c r="O22" s="28">
        <f>SUM(C22:N22)</f>
        <v>78052</v>
      </c>
      <c r="P22" s="4"/>
    </row>
    <row r="23" spans="1:16" ht="14.25">
      <c r="A23" s="4"/>
      <c r="B23" s="181" t="s">
        <v>96</v>
      </c>
      <c r="C23" s="26">
        <v>8559</v>
      </c>
      <c r="D23" s="26">
        <v>7163</v>
      </c>
      <c r="E23" s="26">
        <v>8183</v>
      </c>
      <c r="F23" s="26">
        <v>8191</v>
      </c>
      <c r="G23" s="26">
        <v>9168</v>
      </c>
      <c r="H23" s="27">
        <v>9090</v>
      </c>
      <c r="I23" s="27">
        <v>10259</v>
      </c>
      <c r="J23" s="27">
        <v>12615</v>
      </c>
      <c r="K23" s="27">
        <v>11899</v>
      </c>
      <c r="L23" s="27">
        <v>10955</v>
      </c>
      <c r="M23" s="27">
        <v>11074</v>
      </c>
      <c r="N23" s="27">
        <v>10327</v>
      </c>
      <c r="O23" s="28">
        <f>SUM(C23:N23)</f>
        <v>117483</v>
      </c>
      <c r="P23" s="4"/>
    </row>
    <row r="24" spans="1:16" ht="14.25">
      <c r="A24" s="4"/>
      <c r="B24" s="181" t="s">
        <v>68</v>
      </c>
      <c r="C24" s="26">
        <v>5438</v>
      </c>
      <c r="D24" s="26">
        <v>4628</v>
      </c>
      <c r="E24" s="26">
        <v>5908</v>
      </c>
      <c r="F24" s="26">
        <v>6218</v>
      </c>
      <c r="G24" s="26">
        <v>5248</v>
      </c>
      <c r="H24" s="27">
        <v>5979</v>
      </c>
      <c r="I24" s="27">
        <v>6258</v>
      </c>
      <c r="J24" s="27">
        <v>7749</v>
      </c>
      <c r="K24" s="27">
        <v>7888</v>
      </c>
      <c r="L24" s="27">
        <v>7577</v>
      </c>
      <c r="M24" s="27">
        <v>7895</v>
      </c>
      <c r="N24" s="27">
        <v>8634</v>
      </c>
      <c r="O24" s="28">
        <f>SUM(C24:N24)</f>
        <v>79420</v>
      </c>
      <c r="P24" s="4"/>
    </row>
    <row r="25" spans="1:16" ht="15">
      <c r="A25" s="4"/>
      <c r="B25" s="183" t="s">
        <v>42</v>
      </c>
      <c r="C25" s="170">
        <f t="shared" ref="C25:M25" si="4">SUM(C22:C24)</f>
        <v>18329</v>
      </c>
      <c r="D25" s="170">
        <f t="shared" si="4"/>
        <v>15096</v>
      </c>
      <c r="E25" s="170">
        <f t="shared" si="4"/>
        <v>18970</v>
      </c>
      <c r="F25" s="170">
        <f t="shared" si="4"/>
        <v>18486</v>
      </c>
      <c r="G25" s="170">
        <f t="shared" si="4"/>
        <v>26801</v>
      </c>
      <c r="H25" s="170">
        <f t="shared" si="4"/>
        <v>20287</v>
      </c>
      <c r="I25" s="170">
        <f t="shared" si="4"/>
        <v>25618</v>
      </c>
      <c r="J25" s="170">
        <f t="shared" si="4"/>
        <v>28834</v>
      </c>
      <c r="K25" s="170">
        <f>SUM(K22:K24)</f>
        <v>26582</v>
      </c>
      <c r="L25" s="170">
        <f>SUM(L22:L24)</f>
        <v>24832</v>
      </c>
      <c r="M25" s="170">
        <f t="shared" si="4"/>
        <v>26102</v>
      </c>
      <c r="N25" s="170">
        <f>SUM(N22:N24)</f>
        <v>25018</v>
      </c>
      <c r="O25" s="170">
        <f>SUM(O22:O24)</f>
        <v>274955</v>
      </c>
      <c r="P25" s="4"/>
    </row>
    <row r="26" spans="1:16" ht="15">
      <c r="A26" s="4"/>
      <c r="B26" s="183" t="s">
        <v>99</v>
      </c>
      <c r="C26" s="26"/>
      <c r="D26" s="26"/>
      <c r="E26" s="26"/>
      <c r="F26" s="26"/>
      <c r="G26" s="26"/>
      <c r="H26" s="27"/>
      <c r="I26" s="27"/>
      <c r="J26" s="27"/>
      <c r="K26" s="27"/>
      <c r="L26" s="27"/>
      <c r="M26" s="27"/>
      <c r="N26" s="27"/>
      <c r="O26" s="27"/>
      <c r="P26" s="4"/>
    </row>
    <row r="27" spans="1:16" ht="15">
      <c r="A27" s="4"/>
      <c r="B27" s="183" t="s">
        <v>392</v>
      </c>
      <c r="C27" s="36">
        <f t="shared" ref="C27:O29" si="5">+C22+C17</f>
        <v>6816</v>
      </c>
      <c r="D27" s="36">
        <f t="shared" si="5"/>
        <v>5769</v>
      </c>
      <c r="E27" s="36">
        <f t="shared" si="5"/>
        <v>8075</v>
      </c>
      <c r="F27" s="36">
        <f t="shared" si="5"/>
        <v>6904</v>
      </c>
      <c r="G27" s="36">
        <f t="shared" si="5"/>
        <v>17050</v>
      </c>
      <c r="H27" s="36">
        <f t="shared" si="5"/>
        <v>8197</v>
      </c>
      <c r="I27" s="36">
        <f t="shared" si="5"/>
        <v>12656</v>
      </c>
      <c r="J27" s="36">
        <f t="shared" si="5"/>
        <v>12137</v>
      </c>
      <c r="K27" s="36">
        <f t="shared" si="5"/>
        <v>9708</v>
      </c>
      <c r="L27" s="36">
        <f t="shared" si="5"/>
        <v>9468</v>
      </c>
      <c r="M27" s="36">
        <f t="shared" si="5"/>
        <v>10633</v>
      </c>
      <c r="N27" s="36">
        <f t="shared" si="5"/>
        <v>9009</v>
      </c>
      <c r="O27" s="36">
        <f t="shared" si="5"/>
        <v>116422</v>
      </c>
      <c r="P27" s="4"/>
    </row>
    <row r="28" spans="1:16" ht="15">
      <c r="A28" s="4"/>
      <c r="B28" s="169" t="s">
        <v>96</v>
      </c>
      <c r="C28" s="36">
        <f t="shared" si="5"/>
        <v>11839</v>
      </c>
      <c r="D28" s="36">
        <f t="shared" si="5"/>
        <v>10265</v>
      </c>
      <c r="E28" s="36">
        <f t="shared" si="5"/>
        <v>11309</v>
      </c>
      <c r="F28" s="36">
        <f t="shared" si="5"/>
        <v>11689</v>
      </c>
      <c r="G28" s="36">
        <f t="shared" si="5"/>
        <v>12472</v>
      </c>
      <c r="H28" s="36">
        <f t="shared" si="5"/>
        <v>12233</v>
      </c>
      <c r="I28" s="36">
        <f t="shared" si="5"/>
        <v>13626</v>
      </c>
      <c r="J28" s="36">
        <f t="shared" si="5"/>
        <v>16805</v>
      </c>
      <c r="K28" s="36">
        <f t="shared" si="5"/>
        <v>16191</v>
      </c>
      <c r="L28" s="36">
        <f t="shared" si="5"/>
        <v>15366</v>
      </c>
      <c r="M28" s="36">
        <f t="shared" si="5"/>
        <v>15370</v>
      </c>
      <c r="N28" s="36">
        <f t="shared" si="5"/>
        <v>14233</v>
      </c>
      <c r="O28" s="36">
        <f t="shared" si="5"/>
        <v>161398</v>
      </c>
      <c r="P28" s="4"/>
    </row>
    <row r="29" spans="1:16" ht="15">
      <c r="A29" s="4"/>
      <c r="B29" s="171" t="s">
        <v>68</v>
      </c>
      <c r="C29" s="36">
        <f t="shared" si="5"/>
        <v>11831</v>
      </c>
      <c r="D29" s="36">
        <f t="shared" si="5"/>
        <v>11243</v>
      </c>
      <c r="E29" s="36">
        <f t="shared" si="5"/>
        <v>13518</v>
      </c>
      <c r="F29" s="36">
        <f t="shared" si="5"/>
        <v>13654</v>
      </c>
      <c r="G29" s="36">
        <f t="shared" si="5"/>
        <v>11562</v>
      </c>
      <c r="H29" s="36">
        <f t="shared" si="5"/>
        <v>12797</v>
      </c>
      <c r="I29" s="36">
        <f t="shared" si="5"/>
        <v>12785</v>
      </c>
      <c r="J29" s="36">
        <f t="shared" si="5"/>
        <v>14545</v>
      </c>
      <c r="K29" s="36">
        <f t="shared" si="5"/>
        <v>14928</v>
      </c>
      <c r="L29" s="36">
        <f t="shared" si="5"/>
        <v>15121</v>
      </c>
      <c r="M29" s="36">
        <f t="shared" si="5"/>
        <v>14714</v>
      </c>
      <c r="N29" s="36">
        <f t="shared" si="5"/>
        <v>16448</v>
      </c>
      <c r="O29" s="36">
        <f t="shared" si="5"/>
        <v>163146</v>
      </c>
      <c r="P29" s="4"/>
    </row>
    <row r="30" spans="1:16" ht="15.75" thickBot="1">
      <c r="A30" s="4"/>
      <c r="B30" s="172" t="s">
        <v>42</v>
      </c>
      <c r="C30" s="173">
        <f t="shared" ref="C30:M30" si="6">SUM(C27:C29)</f>
        <v>30486</v>
      </c>
      <c r="D30" s="173">
        <f t="shared" si="6"/>
        <v>27277</v>
      </c>
      <c r="E30" s="173">
        <f t="shared" si="6"/>
        <v>32902</v>
      </c>
      <c r="F30" s="173">
        <f t="shared" si="6"/>
        <v>32247</v>
      </c>
      <c r="G30" s="173">
        <f t="shared" si="6"/>
        <v>41084</v>
      </c>
      <c r="H30" s="173">
        <f t="shared" si="6"/>
        <v>33227</v>
      </c>
      <c r="I30" s="173">
        <f t="shared" si="6"/>
        <v>39067</v>
      </c>
      <c r="J30" s="173">
        <f t="shared" si="6"/>
        <v>43487</v>
      </c>
      <c r="K30" s="173">
        <f>SUM(K27:K29)</f>
        <v>40827</v>
      </c>
      <c r="L30" s="173">
        <f>SUM(L27:L29)</f>
        <v>39955</v>
      </c>
      <c r="M30" s="173">
        <f t="shared" si="6"/>
        <v>40717</v>
      </c>
      <c r="N30" s="173">
        <f>SUM(N27:N29)</f>
        <v>39690</v>
      </c>
      <c r="O30" s="173">
        <f>SUM(O27:O29)</f>
        <v>440966</v>
      </c>
      <c r="P30" s="4"/>
    </row>
    <row r="31" spans="1:16" ht="15.75" thickTop="1">
      <c r="A31" s="4"/>
      <c r="B31" s="423" t="s">
        <v>100</v>
      </c>
      <c r="C31" s="174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4"/>
    </row>
    <row r="32" spans="1:16" ht="15">
      <c r="A32" s="4"/>
      <c r="B32" s="4"/>
      <c r="C32" s="4"/>
      <c r="D32" s="4"/>
      <c r="E32" s="10"/>
      <c r="F32" s="10"/>
      <c r="G32" s="10"/>
      <c r="H32" s="10"/>
      <c r="I32" s="10"/>
      <c r="J32" s="4"/>
      <c r="K32" s="4"/>
      <c r="L32" s="4"/>
      <c r="M32" s="4"/>
      <c r="N32" s="2" t="s">
        <v>9</v>
      </c>
      <c r="O32" s="175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phoneticPr fontId="0" type="noConversion"/>
  <hyperlinks>
    <hyperlink ref="N32" location="INDICE!C3" display="Volver al Indice"/>
    <hyperlink ref="B4" location="INDICE!C3" display="Volver al Indice"/>
  </hyperlinks>
  <printOptions horizontalCentered="1"/>
  <pageMargins left="0.59055118110236227" right="0.6692913385826772" top="1.1417322834645669" bottom="0.6692913385826772" header="0" footer="0"/>
  <pageSetup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7">
    <pageSetUpPr fitToPage="1"/>
  </sheetPr>
  <dimension ref="A1:P33"/>
  <sheetViews>
    <sheetView topLeftCell="C1" workbookViewId="0">
      <selection activeCell="N30" sqref="N30"/>
    </sheetView>
  </sheetViews>
  <sheetFormatPr baseColWidth="10" defaultColWidth="4" defaultRowHeight="12.75"/>
  <cols>
    <col min="1" max="1" width="5.85546875" customWidth="1"/>
    <col min="2" max="2" width="19.85546875" customWidth="1"/>
    <col min="3" max="3" width="10" customWidth="1"/>
    <col min="4" max="4" width="9.85546875" customWidth="1"/>
    <col min="5" max="5" width="10.28515625" customWidth="1"/>
    <col min="6" max="6" width="9.85546875" customWidth="1"/>
    <col min="7" max="7" width="9.7109375" customWidth="1"/>
    <col min="8" max="8" width="9.5703125" customWidth="1"/>
    <col min="9" max="10" width="9.7109375" customWidth="1"/>
    <col min="11" max="11" width="9.28515625" customWidth="1"/>
    <col min="12" max="12" width="10.28515625" customWidth="1"/>
    <col min="13" max="14" width="10.7109375" customWidth="1"/>
    <col min="15" max="15" width="12.140625" customWidth="1"/>
    <col min="16" max="16" width="5.28515625" customWidth="1"/>
  </cols>
  <sheetData>
    <row r="1" spans="1:16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47" t="s">
        <v>35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4"/>
    </row>
    <row r="3" spans="1:16" ht="15">
      <c r="A3" s="4"/>
      <c r="B3" s="147" t="s">
        <v>343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4"/>
    </row>
    <row r="4" spans="1:16" ht="13.5" thickBot="1">
      <c r="A4" s="4"/>
      <c r="B4" s="2" t="s">
        <v>9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4"/>
    </row>
    <row r="5" spans="1:16" ht="21" customHeight="1" thickTop="1">
      <c r="A5" s="4"/>
      <c r="B5" s="177"/>
      <c r="C5" s="67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8" t="s">
        <v>11</v>
      </c>
      <c r="I5" s="68" t="s">
        <v>5</v>
      </c>
      <c r="J5" s="68" t="s">
        <v>6</v>
      </c>
      <c r="K5" s="68" t="s">
        <v>282</v>
      </c>
      <c r="L5" s="68" t="s">
        <v>8</v>
      </c>
      <c r="M5" s="78" t="s">
        <v>12</v>
      </c>
      <c r="N5" s="68" t="s">
        <v>13</v>
      </c>
      <c r="O5" s="68" t="s">
        <v>42</v>
      </c>
      <c r="P5" s="4"/>
    </row>
    <row r="6" spans="1:16" ht="15.75">
      <c r="A6" s="4"/>
      <c r="B6" s="178" t="s">
        <v>94</v>
      </c>
      <c r="C6" s="179"/>
      <c r="D6" s="179"/>
      <c r="E6" s="179"/>
      <c r="F6" s="179"/>
      <c r="G6" s="179"/>
      <c r="H6" s="180"/>
      <c r="I6" s="180"/>
      <c r="J6" s="180"/>
      <c r="K6" s="180"/>
      <c r="L6" s="180"/>
      <c r="M6" s="180"/>
      <c r="N6" s="180"/>
      <c r="O6" s="180"/>
      <c r="P6" s="4"/>
    </row>
    <row r="7" spans="1:16" ht="14.25">
      <c r="A7" s="4"/>
      <c r="B7" s="181" t="s">
        <v>392</v>
      </c>
      <c r="C7" s="26">
        <v>52069</v>
      </c>
      <c r="D7" s="26">
        <v>52526</v>
      </c>
      <c r="E7" s="26">
        <v>65667</v>
      </c>
      <c r="F7" s="26">
        <v>57619</v>
      </c>
      <c r="G7" s="26">
        <v>100159</v>
      </c>
      <c r="H7" s="27">
        <v>61438</v>
      </c>
      <c r="I7" s="27">
        <v>74365</v>
      </c>
      <c r="J7" s="27">
        <v>74933</v>
      </c>
      <c r="K7" s="27">
        <v>63346</v>
      </c>
      <c r="L7" s="27">
        <v>66076</v>
      </c>
      <c r="M7" s="27">
        <v>71721</v>
      </c>
      <c r="N7" s="27">
        <v>64123</v>
      </c>
      <c r="O7" s="182">
        <f>SUM(C7:N7)</f>
        <v>804042</v>
      </c>
      <c r="P7" s="4"/>
    </row>
    <row r="8" spans="1:16" ht="14.25">
      <c r="A8" s="4"/>
      <c r="B8" s="181" t="s">
        <v>96</v>
      </c>
      <c r="C8" s="26">
        <v>65464</v>
      </c>
      <c r="D8" s="26">
        <v>58928</v>
      </c>
      <c r="E8" s="26">
        <v>63879</v>
      </c>
      <c r="F8" s="26">
        <v>63715</v>
      </c>
      <c r="G8" s="26">
        <v>66242</v>
      </c>
      <c r="H8" s="27">
        <v>62738</v>
      </c>
      <c r="I8" s="27">
        <v>66359</v>
      </c>
      <c r="J8" s="27">
        <v>80921</v>
      </c>
      <c r="K8" s="27">
        <v>80050</v>
      </c>
      <c r="L8" s="27">
        <v>82482</v>
      </c>
      <c r="M8" s="27">
        <v>78586</v>
      </c>
      <c r="N8" s="27">
        <v>80846</v>
      </c>
      <c r="O8" s="182">
        <f>SUM(C8:N8)</f>
        <v>850210</v>
      </c>
      <c r="P8" s="4"/>
    </row>
    <row r="9" spans="1:16" ht="14.25">
      <c r="A9" s="4"/>
      <c r="B9" s="181" t="s">
        <v>68</v>
      </c>
      <c r="C9" s="26">
        <v>135666</v>
      </c>
      <c r="D9" s="26">
        <v>138582</v>
      </c>
      <c r="E9" s="26">
        <v>156020</v>
      </c>
      <c r="F9" s="26">
        <v>156191</v>
      </c>
      <c r="G9" s="26">
        <v>138980</v>
      </c>
      <c r="H9" s="27">
        <v>144495</v>
      </c>
      <c r="I9" s="27">
        <v>139230</v>
      </c>
      <c r="J9" s="27">
        <v>143283</v>
      </c>
      <c r="K9" s="27">
        <v>153584</v>
      </c>
      <c r="L9" s="27">
        <v>157970</v>
      </c>
      <c r="M9" s="27">
        <v>143190</v>
      </c>
      <c r="N9" s="27">
        <v>158592</v>
      </c>
      <c r="O9" s="182">
        <f>SUM(C9:N9)</f>
        <v>1765783</v>
      </c>
      <c r="P9" s="4"/>
    </row>
    <row r="10" spans="1:16" ht="15">
      <c r="A10" s="4"/>
      <c r="B10" s="183" t="s">
        <v>42</v>
      </c>
      <c r="C10" s="170">
        <f t="shared" ref="C10:M10" si="0">SUM(C7:C9)</f>
        <v>253199</v>
      </c>
      <c r="D10" s="170">
        <f t="shared" si="0"/>
        <v>250036</v>
      </c>
      <c r="E10" s="170">
        <f t="shared" si="0"/>
        <v>285566</v>
      </c>
      <c r="F10" s="170">
        <f t="shared" si="0"/>
        <v>277525</v>
      </c>
      <c r="G10" s="170">
        <f t="shared" si="0"/>
        <v>305381</v>
      </c>
      <c r="H10" s="170">
        <f t="shared" si="0"/>
        <v>268671</v>
      </c>
      <c r="I10" s="170">
        <f t="shared" si="0"/>
        <v>279954</v>
      </c>
      <c r="J10" s="170">
        <f t="shared" si="0"/>
        <v>299137</v>
      </c>
      <c r="K10" s="170">
        <f>SUM(K7:K9)</f>
        <v>296980</v>
      </c>
      <c r="L10" s="170">
        <f>SUM(L7:L9)</f>
        <v>306528</v>
      </c>
      <c r="M10" s="170">
        <f t="shared" si="0"/>
        <v>293497</v>
      </c>
      <c r="N10" s="170">
        <f>SUM(N7:N9)</f>
        <v>303561</v>
      </c>
      <c r="O10" s="185">
        <f>SUM(O7:O9)</f>
        <v>3420035</v>
      </c>
      <c r="P10" s="4"/>
    </row>
    <row r="11" spans="1:16" ht="15">
      <c r="A11" s="4"/>
      <c r="B11" s="183" t="s">
        <v>97</v>
      </c>
      <c r="C11" s="26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157"/>
      <c r="P11" s="4"/>
    </row>
    <row r="12" spans="1:16" ht="14.25">
      <c r="A12" s="4"/>
      <c r="B12" s="181" t="s">
        <v>392</v>
      </c>
      <c r="C12" s="26">
        <v>98685</v>
      </c>
      <c r="D12" s="26">
        <v>91765</v>
      </c>
      <c r="E12" s="26">
        <v>122135</v>
      </c>
      <c r="F12" s="26">
        <v>104940</v>
      </c>
      <c r="G12" s="26">
        <v>182315</v>
      </c>
      <c r="H12" s="27">
        <v>115914</v>
      </c>
      <c r="I12" s="27">
        <v>149706</v>
      </c>
      <c r="J12" s="27">
        <v>133367</v>
      </c>
      <c r="K12" s="27">
        <v>118226</v>
      </c>
      <c r="L12" s="27">
        <v>119709</v>
      </c>
      <c r="M12" s="27">
        <v>130842</v>
      </c>
      <c r="N12" s="27">
        <v>123782</v>
      </c>
      <c r="O12" s="182">
        <f>SUM(C12:N12)</f>
        <v>1491386</v>
      </c>
      <c r="P12" s="4"/>
    </row>
    <row r="13" spans="1:16" ht="14.25">
      <c r="A13" s="4"/>
      <c r="B13" s="181" t="s">
        <v>96</v>
      </c>
      <c r="C13" s="26">
        <v>109522</v>
      </c>
      <c r="D13" s="26">
        <v>98978</v>
      </c>
      <c r="E13" s="26">
        <v>105310</v>
      </c>
      <c r="F13" s="26">
        <v>116270</v>
      </c>
      <c r="G13" s="26">
        <v>119464</v>
      </c>
      <c r="H13" s="27">
        <v>117571</v>
      </c>
      <c r="I13" s="27">
        <v>114228</v>
      </c>
      <c r="J13" s="27">
        <v>143639</v>
      </c>
      <c r="K13" s="27">
        <v>132005</v>
      </c>
      <c r="L13" s="27">
        <v>146473</v>
      </c>
      <c r="M13" s="27">
        <v>146947</v>
      </c>
      <c r="N13" s="27">
        <v>130909</v>
      </c>
      <c r="O13" s="182">
        <f>SUM(C13:N13)</f>
        <v>1481316</v>
      </c>
      <c r="P13" s="4"/>
    </row>
    <row r="14" spans="1:16" ht="14.25">
      <c r="A14" s="4"/>
      <c r="B14" s="181" t="s">
        <v>68</v>
      </c>
      <c r="C14" s="26">
        <v>262994</v>
      </c>
      <c r="D14" s="26">
        <v>253732</v>
      </c>
      <c r="E14" s="26">
        <v>299097</v>
      </c>
      <c r="F14" s="26">
        <v>276445</v>
      </c>
      <c r="G14" s="26">
        <v>266857</v>
      </c>
      <c r="H14" s="27">
        <v>279412</v>
      </c>
      <c r="I14" s="27">
        <v>253217</v>
      </c>
      <c r="J14" s="27">
        <v>281960</v>
      </c>
      <c r="K14" s="27">
        <v>275285</v>
      </c>
      <c r="L14" s="27">
        <v>296263</v>
      </c>
      <c r="M14" s="27">
        <v>261077</v>
      </c>
      <c r="N14" s="27">
        <v>298085</v>
      </c>
      <c r="O14" s="182">
        <f>SUM(C14:N14)</f>
        <v>3304424</v>
      </c>
      <c r="P14" s="4"/>
    </row>
    <row r="15" spans="1:16" ht="15">
      <c r="A15" s="4"/>
      <c r="B15" s="183" t="s">
        <v>42</v>
      </c>
      <c r="C15" s="184">
        <f t="shared" ref="C15:O15" si="1">SUM(C12:C14)</f>
        <v>471201</v>
      </c>
      <c r="D15" s="184">
        <f t="shared" si="1"/>
        <v>444475</v>
      </c>
      <c r="E15" s="184">
        <f t="shared" si="1"/>
        <v>526542</v>
      </c>
      <c r="F15" s="184">
        <f t="shared" si="1"/>
        <v>497655</v>
      </c>
      <c r="G15" s="184">
        <f t="shared" si="1"/>
        <v>568636</v>
      </c>
      <c r="H15" s="185">
        <f t="shared" si="1"/>
        <v>512897</v>
      </c>
      <c r="I15" s="185">
        <f t="shared" si="1"/>
        <v>517151</v>
      </c>
      <c r="J15" s="185">
        <f t="shared" si="1"/>
        <v>558966</v>
      </c>
      <c r="K15" s="185">
        <f>SUM(K12:K14)</f>
        <v>525516</v>
      </c>
      <c r="L15" s="185">
        <f>SUM(L12:L14)</f>
        <v>562445</v>
      </c>
      <c r="M15" s="185">
        <f t="shared" si="1"/>
        <v>538866</v>
      </c>
      <c r="N15" s="185">
        <f t="shared" si="1"/>
        <v>552776</v>
      </c>
      <c r="O15" s="185">
        <f t="shared" si="1"/>
        <v>6277126</v>
      </c>
      <c r="P15" s="4"/>
    </row>
    <row r="16" spans="1:16" ht="15">
      <c r="A16" s="4"/>
      <c r="B16" s="183" t="s">
        <v>98</v>
      </c>
      <c r="C16" s="156"/>
      <c r="D16" s="156"/>
      <c r="E16" s="156"/>
      <c r="F16" s="156"/>
      <c r="G16" s="156"/>
      <c r="H16" s="157"/>
      <c r="I16" s="157"/>
      <c r="J16" s="157"/>
      <c r="K16" s="157"/>
      <c r="L16" s="157"/>
      <c r="M16" s="157"/>
      <c r="N16" s="157"/>
      <c r="O16" s="157"/>
      <c r="P16" s="4"/>
    </row>
    <row r="17" spans="1:16" ht="14.25">
      <c r="A17" s="4"/>
      <c r="B17" s="181" t="s">
        <v>392</v>
      </c>
      <c r="C17" s="156">
        <f t="shared" ref="C17:O19" si="2">+C12+C7</f>
        <v>150754</v>
      </c>
      <c r="D17" s="156">
        <f t="shared" si="2"/>
        <v>144291</v>
      </c>
      <c r="E17" s="156">
        <f t="shared" si="2"/>
        <v>187802</v>
      </c>
      <c r="F17" s="156">
        <f t="shared" si="2"/>
        <v>162559</v>
      </c>
      <c r="G17" s="156">
        <f t="shared" si="2"/>
        <v>282474</v>
      </c>
      <c r="H17" s="157">
        <f t="shared" si="2"/>
        <v>177352</v>
      </c>
      <c r="I17" s="157">
        <f t="shared" si="2"/>
        <v>224071</v>
      </c>
      <c r="J17" s="157">
        <f t="shared" si="2"/>
        <v>208300</v>
      </c>
      <c r="K17" s="157">
        <f t="shared" si="2"/>
        <v>181572</v>
      </c>
      <c r="L17" s="157">
        <f t="shared" si="2"/>
        <v>185785</v>
      </c>
      <c r="M17" s="157">
        <f t="shared" si="2"/>
        <v>202563</v>
      </c>
      <c r="N17" s="157">
        <f t="shared" si="2"/>
        <v>187905</v>
      </c>
      <c r="O17" s="182">
        <f t="shared" si="2"/>
        <v>2295428</v>
      </c>
      <c r="P17" s="4"/>
    </row>
    <row r="18" spans="1:16" ht="14.25">
      <c r="A18" s="4"/>
      <c r="B18" s="181" t="s">
        <v>96</v>
      </c>
      <c r="C18" s="156">
        <f t="shared" si="2"/>
        <v>174986</v>
      </c>
      <c r="D18" s="156">
        <f t="shared" si="2"/>
        <v>157906</v>
      </c>
      <c r="E18" s="156">
        <f t="shared" si="2"/>
        <v>169189</v>
      </c>
      <c r="F18" s="156">
        <f t="shared" si="2"/>
        <v>179985</v>
      </c>
      <c r="G18" s="156">
        <f t="shared" si="2"/>
        <v>185706</v>
      </c>
      <c r="H18" s="157">
        <f t="shared" si="2"/>
        <v>180309</v>
      </c>
      <c r="I18" s="157">
        <f t="shared" si="2"/>
        <v>180587</v>
      </c>
      <c r="J18" s="157">
        <f t="shared" si="2"/>
        <v>224560</v>
      </c>
      <c r="K18" s="157">
        <f t="shared" si="2"/>
        <v>212055</v>
      </c>
      <c r="L18" s="157">
        <f t="shared" si="2"/>
        <v>228955</v>
      </c>
      <c r="M18" s="157">
        <f t="shared" si="2"/>
        <v>225533</v>
      </c>
      <c r="N18" s="157">
        <f t="shared" si="2"/>
        <v>211755</v>
      </c>
      <c r="O18" s="182">
        <f t="shared" si="2"/>
        <v>2331526</v>
      </c>
      <c r="P18" s="4"/>
    </row>
    <row r="19" spans="1:16" ht="14.25">
      <c r="A19" s="4"/>
      <c r="B19" s="181" t="s">
        <v>68</v>
      </c>
      <c r="C19" s="156">
        <f t="shared" si="2"/>
        <v>398660</v>
      </c>
      <c r="D19" s="156">
        <f t="shared" si="2"/>
        <v>392314</v>
      </c>
      <c r="E19" s="156">
        <f t="shared" si="2"/>
        <v>455117</v>
      </c>
      <c r="F19" s="156">
        <f t="shared" si="2"/>
        <v>432636</v>
      </c>
      <c r="G19" s="156">
        <f t="shared" si="2"/>
        <v>405837</v>
      </c>
      <c r="H19" s="157">
        <f t="shared" si="2"/>
        <v>423907</v>
      </c>
      <c r="I19" s="157">
        <f t="shared" si="2"/>
        <v>392447</v>
      </c>
      <c r="J19" s="157">
        <f t="shared" si="2"/>
        <v>425243</v>
      </c>
      <c r="K19" s="157">
        <f t="shared" si="2"/>
        <v>428869</v>
      </c>
      <c r="L19" s="157">
        <f t="shared" si="2"/>
        <v>454233</v>
      </c>
      <c r="M19" s="157">
        <f t="shared" si="2"/>
        <v>404267</v>
      </c>
      <c r="N19" s="157">
        <f t="shared" si="2"/>
        <v>456677</v>
      </c>
      <c r="O19" s="182">
        <f t="shared" si="2"/>
        <v>5070207</v>
      </c>
      <c r="P19" s="4"/>
    </row>
    <row r="20" spans="1:16" ht="15">
      <c r="A20" s="4"/>
      <c r="B20" s="183" t="s">
        <v>42</v>
      </c>
      <c r="C20" s="184">
        <f t="shared" ref="C20:O20" si="3">SUM(C17:C19)</f>
        <v>724400</v>
      </c>
      <c r="D20" s="184">
        <f t="shared" si="3"/>
        <v>694511</v>
      </c>
      <c r="E20" s="184">
        <f t="shared" si="3"/>
        <v>812108</v>
      </c>
      <c r="F20" s="184">
        <f t="shared" si="3"/>
        <v>775180</v>
      </c>
      <c r="G20" s="184">
        <f t="shared" si="3"/>
        <v>874017</v>
      </c>
      <c r="H20" s="185">
        <f t="shared" si="3"/>
        <v>781568</v>
      </c>
      <c r="I20" s="185">
        <f t="shared" si="3"/>
        <v>797105</v>
      </c>
      <c r="J20" s="185">
        <f t="shared" si="3"/>
        <v>858103</v>
      </c>
      <c r="K20" s="185">
        <f>SUM(K17:K19)</f>
        <v>822496</v>
      </c>
      <c r="L20" s="185">
        <f>SUM(L17:L19)</f>
        <v>868973</v>
      </c>
      <c r="M20" s="185">
        <f>SUM(M17:M19)</f>
        <v>832363</v>
      </c>
      <c r="N20" s="185">
        <f>SUM(N17:N19)</f>
        <v>856337</v>
      </c>
      <c r="O20" s="185">
        <f t="shared" si="3"/>
        <v>9697161</v>
      </c>
      <c r="P20" s="4"/>
    </row>
    <row r="21" spans="1:16" ht="15">
      <c r="A21" s="4"/>
      <c r="B21" s="183" t="s">
        <v>346</v>
      </c>
      <c r="C21" s="156"/>
      <c r="D21" s="156"/>
      <c r="E21" s="156"/>
      <c r="F21" s="156"/>
      <c r="G21" s="156"/>
      <c r="H21" s="157"/>
      <c r="I21" s="157"/>
      <c r="J21" s="157"/>
      <c r="K21" s="157"/>
      <c r="L21" s="157"/>
      <c r="M21" s="157"/>
      <c r="N21" s="157"/>
      <c r="O21" s="157"/>
      <c r="P21" s="4"/>
    </row>
    <row r="22" spans="1:16" ht="14.25">
      <c r="A22" s="4"/>
      <c r="B22" s="181" t="s">
        <v>392</v>
      </c>
      <c r="C22" s="156">
        <v>58042</v>
      </c>
      <c r="D22" s="156">
        <v>45073</v>
      </c>
      <c r="E22" s="156">
        <v>68877</v>
      </c>
      <c r="F22" s="156">
        <v>52773</v>
      </c>
      <c r="G22" s="156">
        <v>145714</v>
      </c>
      <c r="H22" s="157">
        <v>63749</v>
      </c>
      <c r="I22" s="157">
        <v>105197</v>
      </c>
      <c r="J22" s="157">
        <v>103862</v>
      </c>
      <c r="K22" s="157">
        <v>83110</v>
      </c>
      <c r="L22" s="157">
        <v>77313</v>
      </c>
      <c r="M22" s="157">
        <v>87653</v>
      </c>
      <c r="N22" s="157">
        <v>74031</v>
      </c>
      <c r="O22" s="182">
        <f>SUM(C22:N22)</f>
        <v>965394</v>
      </c>
      <c r="P22" s="4"/>
    </row>
    <row r="23" spans="1:16" ht="14.25">
      <c r="A23" s="4"/>
      <c r="B23" s="181" t="s">
        <v>96</v>
      </c>
      <c r="C23" s="156">
        <v>159765</v>
      </c>
      <c r="D23" s="156">
        <v>140533</v>
      </c>
      <c r="E23" s="156">
        <v>145081</v>
      </c>
      <c r="F23" s="156">
        <v>152788</v>
      </c>
      <c r="G23" s="156">
        <v>162271</v>
      </c>
      <c r="H23" s="157">
        <v>167853</v>
      </c>
      <c r="I23" s="157">
        <v>178428</v>
      </c>
      <c r="J23" s="157">
        <v>208927</v>
      </c>
      <c r="K23" s="157">
        <v>197069</v>
      </c>
      <c r="L23" s="157">
        <v>190025</v>
      </c>
      <c r="M23" s="157">
        <v>194647</v>
      </c>
      <c r="N23" s="157">
        <v>191013</v>
      </c>
      <c r="O23" s="182">
        <f>SUM(C23:N23)</f>
        <v>2088400</v>
      </c>
      <c r="P23" s="4"/>
    </row>
    <row r="24" spans="1:16" ht="14.25">
      <c r="A24" s="4"/>
      <c r="B24" s="181" t="s">
        <v>68</v>
      </c>
      <c r="C24" s="156">
        <v>261101</v>
      </c>
      <c r="D24" s="156">
        <v>225430</v>
      </c>
      <c r="E24" s="156">
        <v>296576</v>
      </c>
      <c r="F24" s="156">
        <v>280675</v>
      </c>
      <c r="G24" s="156">
        <v>213951</v>
      </c>
      <c r="H24" s="157">
        <v>224636</v>
      </c>
      <c r="I24" s="157">
        <v>239907</v>
      </c>
      <c r="J24" s="157">
        <v>253751</v>
      </c>
      <c r="K24" s="157">
        <v>256510</v>
      </c>
      <c r="L24" s="157">
        <v>250243</v>
      </c>
      <c r="M24" s="157">
        <v>227369</v>
      </c>
      <c r="N24" s="157">
        <v>300292</v>
      </c>
      <c r="O24" s="182">
        <f>SUM(C24:N24)</f>
        <v>3030441</v>
      </c>
      <c r="P24" s="4"/>
    </row>
    <row r="25" spans="1:16" ht="15">
      <c r="A25" s="4"/>
      <c r="B25" s="183" t="s">
        <v>42</v>
      </c>
      <c r="C25" s="184">
        <f t="shared" ref="C25:O25" si="4">SUM(C22:C24)</f>
        <v>478908</v>
      </c>
      <c r="D25" s="184">
        <f t="shared" si="4"/>
        <v>411036</v>
      </c>
      <c r="E25" s="184">
        <f t="shared" si="4"/>
        <v>510534</v>
      </c>
      <c r="F25" s="184">
        <f t="shared" si="4"/>
        <v>486236</v>
      </c>
      <c r="G25" s="184">
        <f t="shared" si="4"/>
        <v>521936</v>
      </c>
      <c r="H25" s="185">
        <f t="shared" si="4"/>
        <v>456238</v>
      </c>
      <c r="I25" s="185">
        <f t="shared" si="4"/>
        <v>523532</v>
      </c>
      <c r="J25" s="185">
        <f t="shared" si="4"/>
        <v>566540</v>
      </c>
      <c r="K25" s="185">
        <f>SUM(K22:K24)</f>
        <v>536689</v>
      </c>
      <c r="L25" s="185">
        <f>SUM(L22:L24)</f>
        <v>517581</v>
      </c>
      <c r="M25" s="185">
        <f t="shared" si="4"/>
        <v>509669</v>
      </c>
      <c r="N25" s="185">
        <f t="shared" si="4"/>
        <v>565336</v>
      </c>
      <c r="O25" s="185">
        <f t="shared" si="4"/>
        <v>6084235</v>
      </c>
      <c r="P25" s="4"/>
    </row>
    <row r="26" spans="1:16" ht="15">
      <c r="A26" s="4"/>
      <c r="B26" s="183" t="s">
        <v>99</v>
      </c>
      <c r="C26" s="156"/>
      <c r="D26" s="156"/>
      <c r="E26" s="156"/>
      <c r="F26" s="156"/>
      <c r="G26" s="156"/>
      <c r="H26" s="157"/>
      <c r="I26" s="157"/>
      <c r="J26" s="157"/>
      <c r="K26" s="157"/>
      <c r="L26" s="157"/>
      <c r="M26" s="157"/>
      <c r="N26" s="157"/>
      <c r="O26" s="157"/>
      <c r="P26" s="4"/>
    </row>
    <row r="27" spans="1:16" ht="15">
      <c r="A27" s="4"/>
      <c r="B27" s="183" t="s">
        <v>392</v>
      </c>
      <c r="C27" s="186">
        <f t="shared" ref="C27:O29" si="5">+C22+C17</f>
        <v>208796</v>
      </c>
      <c r="D27" s="186">
        <f t="shared" si="5"/>
        <v>189364</v>
      </c>
      <c r="E27" s="186">
        <f t="shared" si="5"/>
        <v>256679</v>
      </c>
      <c r="F27" s="186">
        <f t="shared" si="5"/>
        <v>215332</v>
      </c>
      <c r="G27" s="186">
        <f t="shared" si="5"/>
        <v>428188</v>
      </c>
      <c r="H27" s="182">
        <f t="shared" si="5"/>
        <v>241101</v>
      </c>
      <c r="I27" s="182">
        <f t="shared" si="5"/>
        <v>329268</v>
      </c>
      <c r="J27" s="182">
        <f t="shared" si="5"/>
        <v>312162</v>
      </c>
      <c r="K27" s="182">
        <f t="shared" si="5"/>
        <v>264682</v>
      </c>
      <c r="L27" s="182">
        <f t="shared" si="5"/>
        <v>263098</v>
      </c>
      <c r="M27" s="182">
        <f t="shared" si="5"/>
        <v>290216</v>
      </c>
      <c r="N27" s="182">
        <f t="shared" si="5"/>
        <v>261936</v>
      </c>
      <c r="O27" s="182">
        <f t="shared" si="5"/>
        <v>3260822</v>
      </c>
      <c r="P27" s="4"/>
    </row>
    <row r="28" spans="1:16" ht="15">
      <c r="A28" s="4"/>
      <c r="B28" s="183" t="s">
        <v>96</v>
      </c>
      <c r="C28" s="186">
        <f t="shared" si="5"/>
        <v>334751</v>
      </c>
      <c r="D28" s="186">
        <f t="shared" si="5"/>
        <v>298439</v>
      </c>
      <c r="E28" s="186">
        <f t="shared" si="5"/>
        <v>314270</v>
      </c>
      <c r="F28" s="186">
        <f t="shared" si="5"/>
        <v>332773</v>
      </c>
      <c r="G28" s="186">
        <f t="shared" si="5"/>
        <v>347977</v>
      </c>
      <c r="H28" s="182">
        <f t="shared" si="5"/>
        <v>348162</v>
      </c>
      <c r="I28" s="182">
        <f t="shared" si="5"/>
        <v>359015</v>
      </c>
      <c r="J28" s="182">
        <f t="shared" si="5"/>
        <v>433487</v>
      </c>
      <c r="K28" s="182">
        <f t="shared" si="5"/>
        <v>409124</v>
      </c>
      <c r="L28" s="182">
        <f t="shared" si="5"/>
        <v>418980</v>
      </c>
      <c r="M28" s="182">
        <f t="shared" si="5"/>
        <v>420180</v>
      </c>
      <c r="N28" s="182">
        <f t="shared" si="5"/>
        <v>402768</v>
      </c>
      <c r="O28" s="182">
        <f>+O23+O18</f>
        <v>4419926</v>
      </c>
      <c r="P28" s="4"/>
    </row>
    <row r="29" spans="1:16" ht="15">
      <c r="A29" s="4"/>
      <c r="B29" s="187" t="s">
        <v>68</v>
      </c>
      <c r="C29" s="186">
        <f t="shared" si="5"/>
        <v>659761</v>
      </c>
      <c r="D29" s="186">
        <f t="shared" si="5"/>
        <v>617744</v>
      </c>
      <c r="E29" s="186">
        <f t="shared" si="5"/>
        <v>751693</v>
      </c>
      <c r="F29" s="186">
        <f t="shared" si="5"/>
        <v>713311</v>
      </c>
      <c r="G29" s="186">
        <f t="shared" si="5"/>
        <v>619788</v>
      </c>
      <c r="H29" s="182">
        <f t="shared" si="5"/>
        <v>648543</v>
      </c>
      <c r="I29" s="182">
        <f t="shared" si="5"/>
        <v>632354</v>
      </c>
      <c r="J29" s="182">
        <f t="shared" si="5"/>
        <v>678994</v>
      </c>
      <c r="K29" s="182">
        <f t="shared" si="5"/>
        <v>685379</v>
      </c>
      <c r="L29" s="182">
        <f t="shared" si="5"/>
        <v>704476</v>
      </c>
      <c r="M29" s="182">
        <f t="shared" si="5"/>
        <v>631636</v>
      </c>
      <c r="N29" s="182">
        <f t="shared" si="5"/>
        <v>756969</v>
      </c>
      <c r="O29" s="182">
        <f>+O24+O19</f>
        <v>8100648</v>
      </c>
      <c r="P29" s="4"/>
    </row>
    <row r="30" spans="1:16" ht="15.75" thickBot="1">
      <c r="A30" s="4"/>
      <c r="B30" s="188" t="s">
        <v>42</v>
      </c>
      <c r="C30" s="189">
        <f t="shared" ref="C30:O30" si="6">SUM(C27:C29)</f>
        <v>1203308</v>
      </c>
      <c r="D30" s="189">
        <f t="shared" si="6"/>
        <v>1105547</v>
      </c>
      <c r="E30" s="189">
        <f t="shared" si="6"/>
        <v>1322642</v>
      </c>
      <c r="F30" s="189">
        <f t="shared" si="6"/>
        <v>1261416</v>
      </c>
      <c r="G30" s="189">
        <f t="shared" si="6"/>
        <v>1395953</v>
      </c>
      <c r="H30" s="190">
        <f t="shared" si="6"/>
        <v>1237806</v>
      </c>
      <c r="I30" s="190">
        <f t="shared" si="6"/>
        <v>1320637</v>
      </c>
      <c r="J30" s="190">
        <f t="shared" si="6"/>
        <v>1424643</v>
      </c>
      <c r="K30" s="190">
        <f>SUM(K27:K29)</f>
        <v>1359185</v>
      </c>
      <c r="L30" s="190">
        <f>SUM(L27:L29)</f>
        <v>1386554</v>
      </c>
      <c r="M30" s="190">
        <f t="shared" si="6"/>
        <v>1342032</v>
      </c>
      <c r="N30" s="190">
        <f t="shared" si="6"/>
        <v>1421673</v>
      </c>
      <c r="O30" s="190">
        <f t="shared" si="6"/>
        <v>15781396</v>
      </c>
      <c r="P30" s="4"/>
    </row>
    <row r="31" spans="1:16" ht="13.5" thickTop="1">
      <c r="A31" s="4"/>
      <c r="B31" s="423" t="s">
        <v>100</v>
      </c>
      <c r="C31" s="191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phoneticPr fontId="0" type="noConversion"/>
  <hyperlinks>
    <hyperlink ref="B4" location="INDICE!C3" display="Volver al Indice"/>
  </hyperlinks>
  <pageMargins left="0.70866141732283472" right="0.74803149606299213" top="0.98425196850393704" bottom="0.98425196850393704" header="0" footer="0"/>
  <pageSetup scale="8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P34"/>
  <sheetViews>
    <sheetView topLeftCell="D1" workbookViewId="0">
      <selection activeCell="B29" sqref="B2:O29"/>
    </sheetView>
  </sheetViews>
  <sheetFormatPr baseColWidth="10" defaultColWidth="4.42578125" defaultRowHeight="12.75"/>
  <cols>
    <col min="1" max="1" width="7.5703125" customWidth="1"/>
    <col min="2" max="2" width="17.85546875" customWidth="1"/>
    <col min="3" max="3" width="10.140625" customWidth="1"/>
    <col min="4" max="4" width="10" customWidth="1"/>
    <col min="5" max="5" width="10.28515625" customWidth="1"/>
    <col min="6" max="10" width="10.140625" customWidth="1"/>
    <col min="11" max="11" width="11.5703125" customWidth="1"/>
    <col min="12" max="12" width="10.140625" customWidth="1"/>
    <col min="13" max="13" width="11.5703125" customWidth="1"/>
    <col min="14" max="14" width="10.7109375" customWidth="1"/>
    <col min="15" max="15" width="13" customWidth="1"/>
    <col min="16" max="16" width="7.85546875" customWidth="1"/>
    <col min="18" max="18" width="9" bestFit="1" customWidth="1"/>
  </cols>
  <sheetData>
    <row r="1" spans="1:16" ht="21" customHeight="1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72" t="s">
        <v>347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4"/>
    </row>
    <row r="3" spans="1:16" ht="15.75" thickBot="1">
      <c r="A3" s="4"/>
      <c r="B3" s="147" t="s">
        <v>10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4"/>
    </row>
    <row r="4" spans="1:16" ht="22.5" customHeight="1" thickTop="1">
      <c r="A4" s="4"/>
      <c r="B4" s="177"/>
      <c r="C4" s="67" t="s">
        <v>0</v>
      </c>
      <c r="D4" s="67" t="s">
        <v>1</v>
      </c>
      <c r="E4" s="67" t="s">
        <v>2</v>
      </c>
      <c r="F4" s="67" t="s">
        <v>3</v>
      </c>
      <c r="G4" s="67" t="s">
        <v>4</v>
      </c>
      <c r="H4" s="68" t="s">
        <v>11</v>
      </c>
      <c r="I4" s="68" t="s">
        <v>5</v>
      </c>
      <c r="J4" s="68" t="s">
        <v>6</v>
      </c>
      <c r="K4" s="68" t="s">
        <v>7</v>
      </c>
      <c r="L4" s="68" t="s">
        <v>8</v>
      </c>
      <c r="M4" s="68" t="s">
        <v>12</v>
      </c>
      <c r="N4" s="68" t="s">
        <v>13</v>
      </c>
      <c r="O4" s="68" t="s">
        <v>42</v>
      </c>
      <c r="P4" s="4"/>
    </row>
    <row r="5" spans="1:16" ht="15.75">
      <c r="A5" s="4"/>
      <c r="B5" s="178" t="s">
        <v>94</v>
      </c>
      <c r="C5" s="179"/>
      <c r="D5" s="179"/>
      <c r="E5" s="179"/>
      <c r="F5" s="179"/>
      <c r="G5" s="179"/>
      <c r="H5" s="180"/>
      <c r="I5" s="180"/>
      <c r="J5" s="180"/>
      <c r="K5" s="339"/>
      <c r="L5" s="180"/>
      <c r="M5" s="180"/>
      <c r="N5" s="180"/>
      <c r="O5" s="180"/>
      <c r="P5" s="4"/>
    </row>
    <row r="6" spans="1:16" ht="14.25">
      <c r="A6" s="4"/>
      <c r="B6" s="181" t="s">
        <v>101</v>
      </c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157"/>
      <c r="P6" s="4"/>
    </row>
    <row r="7" spans="1:16" ht="14.25">
      <c r="A7" s="4"/>
      <c r="B7" s="181" t="s">
        <v>96</v>
      </c>
      <c r="C7" s="26">
        <v>1910996</v>
      </c>
      <c r="D7" s="26">
        <v>1778174</v>
      </c>
      <c r="E7" s="26">
        <v>1903126</v>
      </c>
      <c r="F7" s="26">
        <v>1896882</v>
      </c>
      <c r="G7" s="26">
        <v>1908951</v>
      </c>
      <c r="H7" s="27">
        <v>1963445</v>
      </c>
      <c r="I7" s="27">
        <v>1992688</v>
      </c>
      <c r="J7" s="27">
        <v>2100219</v>
      </c>
      <c r="K7" s="27">
        <v>2117371</v>
      </c>
      <c r="L7" s="27">
        <v>2119351</v>
      </c>
      <c r="M7" s="27">
        <v>2031301</v>
      </c>
      <c r="N7" s="27">
        <v>2212772</v>
      </c>
      <c r="O7" s="182">
        <f>SUM(C7:N7)</f>
        <v>23935276</v>
      </c>
      <c r="P7" s="4"/>
    </row>
    <row r="8" spans="1:16" ht="14.25">
      <c r="A8" s="4"/>
      <c r="B8" s="181" t="s">
        <v>68</v>
      </c>
      <c r="C8" s="26">
        <v>1196808</v>
      </c>
      <c r="D8" s="26">
        <v>1228688</v>
      </c>
      <c r="E8" s="26">
        <v>1389559</v>
      </c>
      <c r="F8" s="26">
        <v>1422237</v>
      </c>
      <c r="G8" s="26">
        <v>1250559</v>
      </c>
      <c r="H8" s="27">
        <v>1297316</v>
      </c>
      <c r="I8" s="27">
        <v>1279431</v>
      </c>
      <c r="J8" s="27">
        <v>1300890</v>
      </c>
      <c r="K8" s="27">
        <v>1417366</v>
      </c>
      <c r="L8" s="27">
        <v>1471347</v>
      </c>
      <c r="M8" s="27">
        <v>1341772</v>
      </c>
      <c r="N8" s="27">
        <v>1456104</v>
      </c>
      <c r="O8" s="182">
        <f>SUM(C8:N8)</f>
        <v>16052077</v>
      </c>
      <c r="P8" s="4"/>
    </row>
    <row r="9" spans="1:16" ht="15">
      <c r="A9" s="4"/>
      <c r="B9" s="183" t="s">
        <v>42</v>
      </c>
      <c r="C9" s="170">
        <f t="shared" ref="C9:M9" si="0">SUM(C6:C8)</f>
        <v>3107804</v>
      </c>
      <c r="D9" s="170">
        <f t="shared" si="0"/>
        <v>3006862</v>
      </c>
      <c r="E9" s="170">
        <f t="shared" si="0"/>
        <v>3292685</v>
      </c>
      <c r="F9" s="170">
        <f t="shared" si="0"/>
        <v>3319119</v>
      </c>
      <c r="G9" s="170">
        <f t="shared" si="0"/>
        <v>3159510</v>
      </c>
      <c r="H9" s="170">
        <f t="shared" si="0"/>
        <v>3260761</v>
      </c>
      <c r="I9" s="170">
        <f t="shared" si="0"/>
        <v>3272119</v>
      </c>
      <c r="J9" s="170">
        <f t="shared" si="0"/>
        <v>3401109</v>
      </c>
      <c r="K9" s="170">
        <f>SUM(K6:K8)</f>
        <v>3534737</v>
      </c>
      <c r="L9" s="170">
        <f>SUM(L6:L8)</f>
        <v>3590698</v>
      </c>
      <c r="M9" s="170">
        <f t="shared" si="0"/>
        <v>3373073</v>
      </c>
      <c r="N9" s="170">
        <f>SUM(N6:N8)</f>
        <v>3668876</v>
      </c>
      <c r="O9" s="185">
        <f>SUM(O7:O8)</f>
        <v>39987353</v>
      </c>
      <c r="P9" s="4"/>
    </row>
    <row r="10" spans="1:16" ht="15">
      <c r="A10" s="4"/>
      <c r="B10" s="183" t="s">
        <v>97</v>
      </c>
      <c r="C10" s="26"/>
      <c r="D10" s="26"/>
      <c r="E10" s="26"/>
      <c r="F10" s="26"/>
      <c r="G10" s="26"/>
      <c r="H10" s="27"/>
      <c r="I10" s="27"/>
      <c r="J10" s="27"/>
      <c r="K10" s="27"/>
      <c r="L10" s="27"/>
      <c r="M10" s="27"/>
      <c r="N10" s="27"/>
      <c r="O10" s="157"/>
      <c r="P10" s="4"/>
    </row>
    <row r="11" spans="1:16" ht="14.25">
      <c r="A11" s="4"/>
      <c r="B11" s="181" t="s">
        <v>101</v>
      </c>
      <c r="C11" s="26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157"/>
      <c r="P11" s="4"/>
    </row>
    <row r="12" spans="1:16" ht="14.25">
      <c r="A12" s="4"/>
      <c r="B12" s="181" t="s">
        <v>96</v>
      </c>
      <c r="C12" s="26">
        <v>3592813</v>
      </c>
      <c r="D12" s="26">
        <v>3241518</v>
      </c>
      <c r="E12" s="26">
        <v>3597140</v>
      </c>
      <c r="F12" s="26">
        <v>3732906</v>
      </c>
      <c r="G12" s="26">
        <v>3751233</v>
      </c>
      <c r="H12" s="27">
        <v>3761222</v>
      </c>
      <c r="I12" s="27">
        <v>3687833</v>
      </c>
      <c r="J12" s="27">
        <v>3837507</v>
      </c>
      <c r="K12" s="27">
        <v>3771564</v>
      </c>
      <c r="L12" s="27">
        <v>3990223</v>
      </c>
      <c r="M12" s="27">
        <v>4066753</v>
      </c>
      <c r="N12" s="27">
        <v>3878990</v>
      </c>
      <c r="O12" s="182">
        <f>SUM(C12:N12)</f>
        <v>44909702</v>
      </c>
      <c r="P12" s="4"/>
    </row>
    <row r="13" spans="1:16" ht="14.25">
      <c r="A13" s="4"/>
      <c r="B13" s="181" t="s">
        <v>68</v>
      </c>
      <c r="C13" s="26">
        <v>2320496</v>
      </c>
      <c r="D13" s="26">
        <v>2200713</v>
      </c>
      <c r="E13" s="26">
        <v>2622135</v>
      </c>
      <c r="F13" s="26">
        <v>2461645</v>
      </c>
      <c r="G13" s="26">
        <v>2413212</v>
      </c>
      <c r="H13" s="27">
        <v>2508153</v>
      </c>
      <c r="I13" s="27">
        <v>2293120</v>
      </c>
      <c r="J13" s="27">
        <v>2551058</v>
      </c>
      <c r="K13" s="27">
        <v>2513061</v>
      </c>
      <c r="L13" s="27">
        <v>2719328</v>
      </c>
      <c r="M13" s="27">
        <v>2453459</v>
      </c>
      <c r="N13" s="27">
        <v>2747526</v>
      </c>
      <c r="O13" s="182">
        <f>SUM(C13:N13)</f>
        <v>29803906</v>
      </c>
      <c r="P13" s="4"/>
    </row>
    <row r="14" spans="1:16" ht="15">
      <c r="A14" s="4"/>
      <c r="B14" s="183" t="s">
        <v>42</v>
      </c>
      <c r="C14" s="184">
        <f t="shared" ref="C14:O14" si="1">SUM(C12:C13)</f>
        <v>5913309</v>
      </c>
      <c r="D14" s="184">
        <f t="shared" si="1"/>
        <v>5442231</v>
      </c>
      <c r="E14" s="184">
        <f t="shared" si="1"/>
        <v>6219275</v>
      </c>
      <c r="F14" s="184">
        <f t="shared" si="1"/>
        <v>6194551</v>
      </c>
      <c r="G14" s="184">
        <f t="shared" si="1"/>
        <v>6164445</v>
      </c>
      <c r="H14" s="185">
        <f t="shared" si="1"/>
        <v>6269375</v>
      </c>
      <c r="I14" s="185">
        <f>SUM(I12:I13)</f>
        <v>5980953</v>
      </c>
      <c r="J14" s="185">
        <f>SUM(J12:J13)</f>
        <v>6388565</v>
      </c>
      <c r="K14" s="185">
        <f>SUM(K12:K13)</f>
        <v>6284625</v>
      </c>
      <c r="L14" s="185">
        <f>SUM(L12:L13)</f>
        <v>6709551</v>
      </c>
      <c r="M14" s="185">
        <f t="shared" si="1"/>
        <v>6520212</v>
      </c>
      <c r="N14" s="185">
        <f t="shared" si="1"/>
        <v>6626516</v>
      </c>
      <c r="O14" s="185">
        <f t="shared" si="1"/>
        <v>74713608</v>
      </c>
      <c r="P14" s="4"/>
    </row>
    <row r="15" spans="1:16" ht="15">
      <c r="A15" s="4"/>
      <c r="B15" s="183" t="s">
        <v>98</v>
      </c>
      <c r="C15" s="156"/>
      <c r="D15" s="156"/>
      <c r="E15" s="156"/>
      <c r="F15" s="156"/>
      <c r="G15" s="156"/>
      <c r="H15" s="157"/>
      <c r="I15" s="157"/>
      <c r="J15" s="157"/>
      <c r="K15" s="157"/>
      <c r="L15" s="157"/>
      <c r="M15" s="157"/>
      <c r="N15" s="157"/>
      <c r="O15" s="157"/>
      <c r="P15" s="4"/>
    </row>
    <row r="16" spans="1:16" ht="14.25">
      <c r="A16" s="4"/>
      <c r="B16" s="181" t="s">
        <v>101</v>
      </c>
      <c r="C16" s="276">
        <v>841398</v>
      </c>
      <c r="D16" s="158">
        <v>798663</v>
      </c>
      <c r="E16" s="25">
        <v>1055110</v>
      </c>
      <c r="F16" s="158">
        <v>897769</v>
      </c>
      <c r="G16" s="158">
        <v>2386506</v>
      </c>
      <c r="H16" s="399">
        <v>1000306</v>
      </c>
      <c r="I16" s="193">
        <v>1928831</v>
      </c>
      <c r="J16" s="193">
        <v>1521380</v>
      </c>
      <c r="K16" s="193">
        <v>1357373</v>
      </c>
      <c r="L16" s="193">
        <v>1314948</v>
      </c>
      <c r="M16" s="336">
        <v>1482500</v>
      </c>
      <c r="N16" s="193">
        <v>1351407</v>
      </c>
      <c r="O16" s="182">
        <f>SUM(C16:N16)</f>
        <v>15936191</v>
      </c>
      <c r="P16" s="4"/>
    </row>
    <row r="17" spans="1:16" ht="14.25">
      <c r="A17" s="4"/>
      <c r="B17" s="181" t="s">
        <v>96</v>
      </c>
      <c r="C17" s="156">
        <f t="shared" ref="C17:M18" si="2">+C12+C7</f>
        <v>5503809</v>
      </c>
      <c r="D17" s="156">
        <f t="shared" si="2"/>
        <v>5019692</v>
      </c>
      <c r="E17" s="156">
        <f t="shared" si="2"/>
        <v>5500266</v>
      </c>
      <c r="F17" s="156">
        <f t="shared" si="2"/>
        <v>5629788</v>
      </c>
      <c r="G17" s="156">
        <f t="shared" si="2"/>
        <v>5660184</v>
      </c>
      <c r="H17" s="157">
        <f t="shared" si="2"/>
        <v>5724667</v>
      </c>
      <c r="I17" s="157">
        <f t="shared" si="2"/>
        <v>5680521</v>
      </c>
      <c r="J17" s="157">
        <f t="shared" si="2"/>
        <v>5937726</v>
      </c>
      <c r="K17" s="157">
        <f t="shared" si="2"/>
        <v>5888935</v>
      </c>
      <c r="L17" s="157">
        <f>+L12+L7</f>
        <v>6109574</v>
      </c>
      <c r="M17" s="337">
        <f t="shared" si="2"/>
        <v>6098054</v>
      </c>
      <c r="N17" s="157">
        <f>+N12+N7</f>
        <v>6091762</v>
      </c>
      <c r="O17" s="182">
        <f>+O12+O7</f>
        <v>68844978</v>
      </c>
      <c r="P17" s="4"/>
    </row>
    <row r="18" spans="1:16" ht="14.25">
      <c r="A18" s="4"/>
      <c r="B18" s="181" t="s">
        <v>68</v>
      </c>
      <c r="C18" s="156">
        <f t="shared" si="2"/>
        <v>3517304</v>
      </c>
      <c r="D18" s="156">
        <f t="shared" si="2"/>
        <v>3429401</v>
      </c>
      <c r="E18" s="156">
        <f t="shared" si="2"/>
        <v>4011694</v>
      </c>
      <c r="F18" s="156">
        <f t="shared" si="2"/>
        <v>3883882</v>
      </c>
      <c r="G18" s="156">
        <f t="shared" si="2"/>
        <v>3663771</v>
      </c>
      <c r="H18" s="157">
        <f t="shared" si="2"/>
        <v>3805469</v>
      </c>
      <c r="I18" s="157">
        <f t="shared" si="2"/>
        <v>3572551</v>
      </c>
      <c r="J18" s="157">
        <f t="shared" si="2"/>
        <v>3851948</v>
      </c>
      <c r="K18" s="157">
        <f t="shared" si="2"/>
        <v>3930427</v>
      </c>
      <c r="L18" s="157">
        <f t="shared" si="2"/>
        <v>4190675</v>
      </c>
      <c r="M18" s="157">
        <f t="shared" si="2"/>
        <v>3795231</v>
      </c>
      <c r="N18" s="157">
        <f>+N13+N8</f>
        <v>4203630</v>
      </c>
      <c r="O18" s="182">
        <f>+O13+O8</f>
        <v>45855983</v>
      </c>
      <c r="P18" s="4"/>
    </row>
    <row r="19" spans="1:16" ht="15">
      <c r="A19" s="4"/>
      <c r="B19" s="183" t="s">
        <v>42</v>
      </c>
      <c r="C19" s="184">
        <f t="shared" ref="C19:O19" si="3">SUM(C16:C18)</f>
        <v>9862511</v>
      </c>
      <c r="D19" s="184">
        <f t="shared" si="3"/>
        <v>9247756</v>
      </c>
      <c r="E19" s="184">
        <f t="shared" si="3"/>
        <v>10567070</v>
      </c>
      <c r="F19" s="184">
        <f t="shared" si="3"/>
        <v>10411439</v>
      </c>
      <c r="G19" s="184">
        <f t="shared" si="3"/>
        <v>11710461</v>
      </c>
      <c r="H19" s="185">
        <f t="shared" si="3"/>
        <v>10530442</v>
      </c>
      <c r="I19" s="185">
        <f>SUM(I16:I18)</f>
        <v>11181903</v>
      </c>
      <c r="J19" s="185">
        <f>SUM(J16:J18)</f>
        <v>11311054</v>
      </c>
      <c r="K19" s="185">
        <f t="shared" si="3"/>
        <v>11176735</v>
      </c>
      <c r="L19" s="185">
        <f t="shared" si="3"/>
        <v>11615197</v>
      </c>
      <c r="M19" s="185">
        <f t="shared" si="3"/>
        <v>11375785</v>
      </c>
      <c r="N19" s="185">
        <f t="shared" si="3"/>
        <v>11646799</v>
      </c>
      <c r="O19" s="185">
        <f t="shared" si="3"/>
        <v>130637152</v>
      </c>
      <c r="P19" s="4"/>
    </row>
    <row r="20" spans="1:16" ht="15">
      <c r="A20" s="4"/>
      <c r="B20" s="183" t="s">
        <v>346</v>
      </c>
      <c r="C20" s="156"/>
      <c r="D20" s="156"/>
      <c r="E20" s="156"/>
      <c r="F20" s="156"/>
      <c r="G20" s="156"/>
      <c r="H20" s="157"/>
      <c r="I20" s="157"/>
      <c r="J20" s="157"/>
      <c r="K20" s="157"/>
      <c r="L20" s="157"/>
      <c r="M20" s="157"/>
      <c r="N20" s="157"/>
      <c r="O20" s="157"/>
      <c r="P20" s="4"/>
    </row>
    <row r="21" spans="1:16" ht="14.25">
      <c r="A21" s="4"/>
      <c r="B21" s="181" t="s">
        <v>95</v>
      </c>
      <c r="C21" s="158">
        <v>387613</v>
      </c>
      <c r="D21" s="158">
        <v>290505</v>
      </c>
      <c r="E21" s="158">
        <v>452689</v>
      </c>
      <c r="F21" s="158">
        <v>352200</v>
      </c>
      <c r="G21" s="158">
        <v>1668434</v>
      </c>
      <c r="H21" s="193">
        <v>457246</v>
      </c>
      <c r="I21" s="193">
        <v>1174643</v>
      </c>
      <c r="J21" s="193">
        <v>963377</v>
      </c>
      <c r="K21" s="193">
        <v>829789</v>
      </c>
      <c r="L21" s="193">
        <v>711620</v>
      </c>
      <c r="M21" s="193">
        <v>840345</v>
      </c>
      <c r="N21" s="193">
        <v>716003</v>
      </c>
      <c r="O21" s="182">
        <f>SUM(C21:N21)</f>
        <v>8844464</v>
      </c>
      <c r="P21" s="4"/>
    </row>
    <row r="22" spans="1:16" ht="14.25">
      <c r="A22" s="4"/>
      <c r="B22" s="181" t="s">
        <v>96</v>
      </c>
      <c r="C22" s="158">
        <v>4163277</v>
      </c>
      <c r="D22" s="158">
        <v>3701258</v>
      </c>
      <c r="E22" s="158">
        <v>3786184</v>
      </c>
      <c r="F22" s="158">
        <v>3932085</v>
      </c>
      <c r="G22" s="158">
        <v>4062836</v>
      </c>
      <c r="H22" s="193">
        <v>4173548</v>
      </c>
      <c r="I22" s="193">
        <v>4719203</v>
      </c>
      <c r="J22" s="193">
        <v>4894810</v>
      </c>
      <c r="K22" s="193">
        <v>4746175</v>
      </c>
      <c r="L22" s="193">
        <v>4513754</v>
      </c>
      <c r="M22" s="193">
        <v>4702425</v>
      </c>
      <c r="N22" s="193">
        <v>4741506</v>
      </c>
      <c r="O22" s="182">
        <f>SUM(C22:N22)</f>
        <v>52137061</v>
      </c>
      <c r="P22" s="4"/>
    </row>
    <row r="23" spans="1:16" ht="14.25">
      <c r="A23" s="4"/>
      <c r="B23" s="181" t="s">
        <v>68</v>
      </c>
      <c r="C23" s="158">
        <v>2308888</v>
      </c>
      <c r="D23" s="158">
        <v>1994095</v>
      </c>
      <c r="E23" s="158">
        <v>2624052</v>
      </c>
      <c r="F23" s="158">
        <v>2512306</v>
      </c>
      <c r="G23" s="158">
        <v>1956040</v>
      </c>
      <c r="H23" s="193">
        <v>2041344</v>
      </c>
      <c r="I23" s="193">
        <v>2217738</v>
      </c>
      <c r="J23" s="193">
        <v>2352885</v>
      </c>
      <c r="K23" s="193">
        <v>2541505</v>
      </c>
      <c r="L23" s="193">
        <v>2390728</v>
      </c>
      <c r="M23" s="193">
        <v>2232874</v>
      </c>
      <c r="N23" s="193">
        <v>2917593</v>
      </c>
      <c r="O23" s="182">
        <f>SUM(C23:N23)</f>
        <v>28090048</v>
      </c>
      <c r="P23" s="4"/>
    </row>
    <row r="24" spans="1:16" ht="15">
      <c r="A24" s="4"/>
      <c r="B24" s="183" t="s">
        <v>42</v>
      </c>
      <c r="C24" s="184">
        <f t="shared" ref="C24:O24" si="4">SUM(C21:C23)</f>
        <v>6859778</v>
      </c>
      <c r="D24" s="184">
        <f t="shared" si="4"/>
        <v>5985858</v>
      </c>
      <c r="E24" s="184">
        <f t="shared" si="4"/>
        <v>6862925</v>
      </c>
      <c r="F24" s="184">
        <f t="shared" si="4"/>
        <v>6796591</v>
      </c>
      <c r="G24" s="184">
        <f t="shared" si="4"/>
        <v>7687310</v>
      </c>
      <c r="H24" s="184">
        <f t="shared" si="4"/>
        <v>6672138</v>
      </c>
      <c r="I24" s="184">
        <f>SUM(I21:I23)</f>
        <v>8111584</v>
      </c>
      <c r="J24" s="184">
        <f>SUM(J21:J23)</f>
        <v>8211072</v>
      </c>
      <c r="K24" s="184">
        <f>SUM(K21:K23)</f>
        <v>8117469</v>
      </c>
      <c r="L24" s="184">
        <f>SUM(L21:L23)</f>
        <v>7616102</v>
      </c>
      <c r="M24" s="184">
        <f t="shared" si="4"/>
        <v>7775644</v>
      </c>
      <c r="N24" s="184">
        <f t="shared" si="4"/>
        <v>8375102</v>
      </c>
      <c r="O24" s="184">
        <f t="shared" si="4"/>
        <v>89071573</v>
      </c>
      <c r="P24" s="4"/>
    </row>
    <row r="25" spans="1:16" ht="15">
      <c r="A25" s="4"/>
      <c r="B25" s="183" t="s">
        <v>99</v>
      </c>
      <c r="C25" s="156"/>
      <c r="D25" s="156"/>
      <c r="E25" s="156"/>
      <c r="F25" s="156"/>
      <c r="G25" s="156"/>
      <c r="H25" s="157"/>
      <c r="I25" s="157"/>
      <c r="J25" s="157"/>
      <c r="K25" s="157"/>
      <c r="L25" s="157"/>
      <c r="M25" s="157"/>
      <c r="N25" s="157"/>
      <c r="O25" s="157"/>
      <c r="P25" s="4"/>
    </row>
    <row r="26" spans="1:16" ht="15">
      <c r="A26" s="4"/>
      <c r="B26" s="183" t="s">
        <v>95</v>
      </c>
      <c r="C26" s="186">
        <f t="shared" ref="C26:O28" si="5">+C16+C21</f>
        <v>1229011</v>
      </c>
      <c r="D26" s="186">
        <f t="shared" si="5"/>
        <v>1089168</v>
      </c>
      <c r="E26" s="186">
        <f t="shared" si="5"/>
        <v>1507799</v>
      </c>
      <c r="F26" s="186">
        <f t="shared" si="5"/>
        <v>1249969</v>
      </c>
      <c r="G26" s="186">
        <f t="shared" si="5"/>
        <v>4054940</v>
      </c>
      <c r="H26" s="182">
        <f t="shared" si="5"/>
        <v>1457552</v>
      </c>
      <c r="I26" s="182">
        <f t="shared" si="5"/>
        <v>3103474</v>
      </c>
      <c r="J26" s="182">
        <f t="shared" si="5"/>
        <v>2484757</v>
      </c>
      <c r="K26" s="182">
        <f t="shared" si="5"/>
        <v>2187162</v>
      </c>
      <c r="L26" s="182">
        <f t="shared" si="5"/>
        <v>2026568</v>
      </c>
      <c r="M26" s="182">
        <f t="shared" si="5"/>
        <v>2322845</v>
      </c>
      <c r="N26" s="182">
        <f>+N16+N21</f>
        <v>2067410</v>
      </c>
      <c r="O26" s="182">
        <f t="shared" si="5"/>
        <v>24780655</v>
      </c>
      <c r="P26" s="4"/>
    </row>
    <row r="27" spans="1:16" ht="15">
      <c r="A27" s="4"/>
      <c r="B27" s="183" t="s">
        <v>96</v>
      </c>
      <c r="C27" s="186">
        <f t="shared" si="5"/>
        <v>9667086</v>
      </c>
      <c r="D27" s="186">
        <f t="shared" si="5"/>
        <v>8720950</v>
      </c>
      <c r="E27" s="186">
        <f t="shared" si="5"/>
        <v>9286450</v>
      </c>
      <c r="F27" s="186">
        <f t="shared" si="5"/>
        <v>9561873</v>
      </c>
      <c r="G27" s="186">
        <f t="shared" si="5"/>
        <v>9723020</v>
      </c>
      <c r="H27" s="182">
        <f t="shared" si="5"/>
        <v>9898215</v>
      </c>
      <c r="I27" s="182">
        <f t="shared" si="5"/>
        <v>10399724</v>
      </c>
      <c r="J27" s="182">
        <f t="shared" si="5"/>
        <v>10832536</v>
      </c>
      <c r="K27" s="182">
        <f t="shared" si="5"/>
        <v>10635110</v>
      </c>
      <c r="L27" s="182">
        <f t="shared" si="5"/>
        <v>10623328</v>
      </c>
      <c r="M27" s="182">
        <f t="shared" si="5"/>
        <v>10800479</v>
      </c>
      <c r="N27" s="182">
        <f>+N17+N22</f>
        <v>10833268</v>
      </c>
      <c r="O27" s="182">
        <f>+O17+O22</f>
        <v>120982039</v>
      </c>
      <c r="P27" s="4"/>
    </row>
    <row r="28" spans="1:16" ht="15">
      <c r="A28" s="4"/>
      <c r="B28" s="187" t="s">
        <v>68</v>
      </c>
      <c r="C28" s="186">
        <f t="shared" si="5"/>
        <v>5826192</v>
      </c>
      <c r="D28" s="186">
        <f t="shared" si="5"/>
        <v>5423496</v>
      </c>
      <c r="E28" s="186">
        <f t="shared" si="5"/>
        <v>6635746</v>
      </c>
      <c r="F28" s="186">
        <f t="shared" si="5"/>
        <v>6396188</v>
      </c>
      <c r="G28" s="186">
        <f t="shared" si="5"/>
        <v>5619811</v>
      </c>
      <c r="H28" s="182">
        <f t="shared" si="5"/>
        <v>5846813</v>
      </c>
      <c r="I28" s="182">
        <f t="shared" si="5"/>
        <v>5790289</v>
      </c>
      <c r="J28" s="182">
        <f t="shared" si="5"/>
        <v>6204833</v>
      </c>
      <c r="K28" s="182">
        <f t="shared" si="5"/>
        <v>6471932</v>
      </c>
      <c r="L28" s="182">
        <f t="shared" si="5"/>
        <v>6581403</v>
      </c>
      <c r="M28" s="182">
        <f t="shared" si="5"/>
        <v>6028105</v>
      </c>
      <c r="N28" s="182">
        <f>+N18+N23</f>
        <v>7121223</v>
      </c>
      <c r="O28" s="182">
        <f>+O18+O23</f>
        <v>73946031</v>
      </c>
      <c r="P28" s="4"/>
    </row>
    <row r="29" spans="1:16" ht="24.75" customHeight="1" thickBot="1">
      <c r="A29" s="4"/>
      <c r="B29" s="188" t="s">
        <v>42</v>
      </c>
      <c r="C29" s="189">
        <f t="shared" ref="C29:O29" si="6">SUM(C26:C28)</f>
        <v>16722289</v>
      </c>
      <c r="D29" s="189">
        <f t="shared" si="6"/>
        <v>15233614</v>
      </c>
      <c r="E29" s="189">
        <f t="shared" si="6"/>
        <v>17429995</v>
      </c>
      <c r="F29" s="189">
        <f t="shared" si="6"/>
        <v>17208030</v>
      </c>
      <c r="G29" s="189">
        <f t="shared" si="6"/>
        <v>19397771</v>
      </c>
      <c r="H29" s="190">
        <f t="shared" si="6"/>
        <v>17202580</v>
      </c>
      <c r="I29" s="190">
        <f>SUM(I26:I28)</f>
        <v>19293487</v>
      </c>
      <c r="J29" s="190">
        <f>SUM(J26:J28)</f>
        <v>19522126</v>
      </c>
      <c r="K29" s="190">
        <f>SUM(K26:K28)</f>
        <v>19294204</v>
      </c>
      <c r="L29" s="190">
        <f>SUM(L26:L28)</f>
        <v>19231299</v>
      </c>
      <c r="M29" s="190">
        <f t="shared" si="6"/>
        <v>19151429</v>
      </c>
      <c r="N29" s="190">
        <f t="shared" si="6"/>
        <v>20021901</v>
      </c>
      <c r="O29" s="190">
        <f t="shared" si="6"/>
        <v>219708725</v>
      </c>
      <c r="P29" s="4"/>
    </row>
    <row r="30" spans="1:16" ht="13.5" thickTop="1">
      <c r="A30" s="4"/>
      <c r="B30" s="194" t="s">
        <v>100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4"/>
    </row>
    <row r="31" spans="1:16">
      <c r="A31" s="4"/>
      <c r="B31" s="196"/>
      <c r="C31" s="65"/>
      <c r="D31" s="9"/>
      <c r="E31" s="9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</sheetData>
  <phoneticPr fontId="0" type="noConversion"/>
  <hyperlinks>
    <hyperlink ref="B1" location="INDICE!C3" display="Volver al Indice"/>
  </hyperlinks>
  <pageMargins left="0.82677165354330717" right="0.74803149606299213" top="0.94488188976377963" bottom="0.98425196850393704" header="0" footer="0"/>
  <pageSetup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9">
    <pageSetUpPr fitToPage="1"/>
  </sheetPr>
  <dimension ref="A1:P141"/>
  <sheetViews>
    <sheetView zoomScale="75" workbookViewId="0">
      <selection activeCell="O105" sqref="O105"/>
    </sheetView>
  </sheetViews>
  <sheetFormatPr baseColWidth="10" defaultRowHeight="12.75"/>
  <cols>
    <col min="1" max="1" width="2.7109375" customWidth="1"/>
    <col min="2" max="2" width="46.28515625" customWidth="1"/>
    <col min="3" max="3" width="10.28515625" customWidth="1"/>
    <col min="4" max="4" width="12.140625" customWidth="1"/>
    <col min="5" max="10" width="10.7109375" customWidth="1"/>
    <col min="11" max="14" width="12.140625" customWidth="1"/>
    <col min="15" max="15" width="12.85546875" customWidth="1"/>
    <col min="16" max="16" width="4.42578125"/>
  </cols>
  <sheetData>
    <row r="1" spans="1:16" ht="18" customHeight="1">
      <c r="A1" s="1"/>
      <c r="B1" s="2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>
      <c r="A2" s="1"/>
      <c r="B2" s="344" t="s">
        <v>102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"/>
    </row>
    <row r="3" spans="1:16" ht="15">
      <c r="A3" s="1"/>
      <c r="B3" s="344" t="s">
        <v>343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"/>
    </row>
    <row r="4" spans="1:16" ht="13.5" thickBot="1">
      <c r="A4" s="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"/>
    </row>
    <row r="5" spans="1:16" ht="33" customHeight="1" thickTop="1">
      <c r="A5" s="1"/>
      <c r="B5" s="443" t="s">
        <v>103</v>
      </c>
      <c r="C5" s="379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7" t="s">
        <v>11</v>
      </c>
      <c r="I5" s="67" t="s">
        <v>5</v>
      </c>
      <c r="J5" s="67" t="s">
        <v>6</v>
      </c>
      <c r="K5" s="67" t="s">
        <v>7</v>
      </c>
      <c r="L5" s="67" t="s">
        <v>8</v>
      </c>
      <c r="M5" s="67" t="s">
        <v>12</v>
      </c>
      <c r="N5" s="67" t="s">
        <v>13</v>
      </c>
      <c r="O5" s="68" t="s">
        <v>14</v>
      </c>
      <c r="P5" s="1"/>
    </row>
    <row r="6" spans="1:16" ht="20.25" customHeight="1">
      <c r="A6" s="1"/>
      <c r="B6" s="213" t="s">
        <v>429</v>
      </c>
      <c r="C6" s="444">
        <v>621488</v>
      </c>
      <c r="D6" s="444">
        <v>611017</v>
      </c>
      <c r="E6" s="199">
        <v>610974</v>
      </c>
      <c r="F6" s="199">
        <v>645981</v>
      </c>
      <c r="G6" s="367">
        <v>649856</v>
      </c>
      <c r="H6" s="367">
        <v>636486</v>
      </c>
      <c r="I6" s="367">
        <v>624333</v>
      </c>
      <c r="J6" s="367">
        <v>600497</v>
      </c>
      <c r="K6" s="367">
        <v>590485</v>
      </c>
      <c r="L6" s="367">
        <v>578113</v>
      </c>
      <c r="M6" s="367">
        <v>578543</v>
      </c>
      <c r="N6" s="367">
        <v>575735</v>
      </c>
      <c r="O6" s="182">
        <f>AVERAGE(C6:N6)</f>
        <v>610292.33333333337</v>
      </c>
      <c r="P6" s="1"/>
    </row>
    <row r="7" spans="1:16">
      <c r="A7" s="1"/>
      <c r="B7" s="213" t="s">
        <v>104</v>
      </c>
      <c r="C7" s="444">
        <v>12952</v>
      </c>
      <c r="D7" s="444">
        <v>12065</v>
      </c>
      <c r="E7" s="199">
        <v>12500</v>
      </c>
      <c r="F7" s="199">
        <v>12650</v>
      </c>
      <c r="G7" s="199">
        <v>12650</v>
      </c>
      <c r="H7" s="199">
        <v>12013</v>
      </c>
      <c r="I7" s="199">
        <v>12189</v>
      </c>
      <c r="J7" s="199">
        <v>12572</v>
      </c>
      <c r="K7" s="199">
        <v>10396</v>
      </c>
      <c r="L7" s="199">
        <v>10273</v>
      </c>
      <c r="M7" s="199">
        <v>10607</v>
      </c>
      <c r="N7" s="199">
        <v>10232</v>
      </c>
      <c r="O7" s="182">
        <f>AVERAGE(C7:N7)</f>
        <v>11758.25</v>
      </c>
      <c r="P7" s="1"/>
    </row>
    <row r="8" spans="1:16">
      <c r="A8" s="1"/>
      <c r="B8" s="213" t="s">
        <v>105</v>
      </c>
      <c r="C8" s="444">
        <v>14963</v>
      </c>
      <c r="D8" s="444">
        <v>13919</v>
      </c>
      <c r="E8" s="199">
        <v>12527</v>
      </c>
      <c r="F8" s="199">
        <v>14406</v>
      </c>
      <c r="G8" s="199">
        <v>28651</v>
      </c>
      <c r="H8" s="199">
        <v>24047</v>
      </c>
      <c r="I8" s="199">
        <v>17070</v>
      </c>
      <c r="J8" s="199">
        <v>10162</v>
      </c>
      <c r="K8" s="199">
        <v>10037</v>
      </c>
      <c r="L8" s="199">
        <v>12314</v>
      </c>
      <c r="M8" s="199">
        <v>10228</v>
      </c>
      <c r="N8" s="199">
        <v>9505</v>
      </c>
      <c r="O8" s="182">
        <f>AVERAGE(C8:N8)</f>
        <v>14819.083333333334</v>
      </c>
      <c r="P8" s="1"/>
    </row>
    <row r="9" spans="1:16">
      <c r="A9" s="1"/>
      <c r="B9" s="380" t="s">
        <v>106</v>
      </c>
      <c r="C9" s="186">
        <f t="shared" ref="C9:J9" si="0">SUM(C6:C8)</f>
        <v>649403</v>
      </c>
      <c r="D9" s="186">
        <f t="shared" si="0"/>
        <v>637001</v>
      </c>
      <c r="E9" s="186">
        <f t="shared" si="0"/>
        <v>636001</v>
      </c>
      <c r="F9" s="186">
        <f t="shared" si="0"/>
        <v>673037</v>
      </c>
      <c r="G9" s="186">
        <f t="shared" si="0"/>
        <v>691157</v>
      </c>
      <c r="H9" s="186">
        <f t="shared" si="0"/>
        <v>672546</v>
      </c>
      <c r="I9" s="186">
        <f t="shared" si="0"/>
        <v>653592</v>
      </c>
      <c r="J9" s="186">
        <f t="shared" si="0"/>
        <v>623231</v>
      </c>
      <c r="K9" s="186">
        <f>SUM(K6:K8)</f>
        <v>610918</v>
      </c>
      <c r="L9" s="186">
        <f>SUM(L6:L8)</f>
        <v>600700</v>
      </c>
      <c r="M9" s="186">
        <f>SUM(M6:M8)</f>
        <v>599378</v>
      </c>
      <c r="N9" s="186">
        <f>SUM(N6:N8)</f>
        <v>595472</v>
      </c>
      <c r="O9" s="182">
        <f>SUM(O6:O8)</f>
        <v>636869.66666666674</v>
      </c>
      <c r="P9" s="1"/>
    </row>
    <row r="10" spans="1:16">
      <c r="A10" s="1"/>
      <c r="B10" s="213" t="s">
        <v>320</v>
      </c>
      <c r="C10" s="445">
        <v>90820</v>
      </c>
      <c r="D10" s="445">
        <v>85392</v>
      </c>
      <c r="E10" s="199">
        <v>88760</v>
      </c>
      <c r="F10" s="199">
        <v>90407</v>
      </c>
      <c r="G10" s="199">
        <v>97639</v>
      </c>
      <c r="H10" s="199">
        <v>111121</v>
      </c>
      <c r="I10" s="199">
        <v>114258</v>
      </c>
      <c r="J10" s="156">
        <v>124793</v>
      </c>
      <c r="K10" s="199">
        <v>103167</v>
      </c>
      <c r="L10" s="199">
        <v>98334</v>
      </c>
      <c r="M10" s="199">
        <v>70972</v>
      </c>
      <c r="N10" s="199">
        <v>84372</v>
      </c>
      <c r="O10" s="182">
        <f>AVERAGE(C10:N10)</f>
        <v>96669.583333333328</v>
      </c>
      <c r="P10" s="1"/>
    </row>
    <row r="11" spans="1:16">
      <c r="A11" s="1"/>
      <c r="B11" s="213" t="s">
        <v>108</v>
      </c>
      <c r="C11" s="445">
        <v>425650</v>
      </c>
      <c r="D11" s="445">
        <v>419179</v>
      </c>
      <c r="E11" s="199">
        <v>430473</v>
      </c>
      <c r="F11" s="199">
        <v>528361</v>
      </c>
      <c r="G11" s="199">
        <v>560645</v>
      </c>
      <c r="H11" s="199">
        <v>714134</v>
      </c>
      <c r="I11" s="199">
        <v>665799</v>
      </c>
      <c r="J11" s="199">
        <v>613930</v>
      </c>
      <c r="K11" s="199">
        <v>344149</v>
      </c>
      <c r="L11" s="199">
        <v>395471</v>
      </c>
      <c r="M11" s="199">
        <v>400311</v>
      </c>
      <c r="N11" s="199">
        <v>421779</v>
      </c>
      <c r="O11" s="182">
        <f>AVERAGE(C11:N11)</f>
        <v>493323.41666666669</v>
      </c>
      <c r="P11" s="1"/>
    </row>
    <row r="12" spans="1:16">
      <c r="A12" s="1"/>
      <c r="B12" s="213" t="s">
        <v>109</v>
      </c>
      <c r="C12" s="445">
        <v>63470</v>
      </c>
      <c r="D12" s="445">
        <v>58926</v>
      </c>
      <c r="E12" s="199">
        <v>59003</v>
      </c>
      <c r="F12" s="199">
        <v>59974</v>
      </c>
      <c r="G12" s="199">
        <v>60379</v>
      </c>
      <c r="H12" s="199">
        <v>73119</v>
      </c>
      <c r="I12" s="199">
        <v>66450</v>
      </c>
      <c r="J12" s="199">
        <v>60479</v>
      </c>
      <c r="K12" s="199">
        <v>41823</v>
      </c>
      <c r="L12" s="199">
        <v>57053</v>
      </c>
      <c r="M12" s="199">
        <v>48717</v>
      </c>
      <c r="N12" s="199">
        <v>48497</v>
      </c>
      <c r="O12" s="182">
        <f>AVERAGE(C12:N12)</f>
        <v>58157.5</v>
      </c>
      <c r="P12" s="1"/>
    </row>
    <row r="13" spans="1:16">
      <c r="A13" s="1"/>
      <c r="B13" s="213" t="s">
        <v>110</v>
      </c>
      <c r="C13" s="445">
        <v>126874</v>
      </c>
      <c r="D13" s="445">
        <v>121727</v>
      </c>
      <c r="E13" s="199">
        <v>114864</v>
      </c>
      <c r="F13" s="199">
        <v>126130</v>
      </c>
      <c r="G13" s="199">
        <v>132940</v>
      </c>
      <c r="H13" s="199">
        <v>134227</v>
      </c>
      <c r="I13" s="199">
        <v>138943</v>
      </c>
      <c r="J13" s="199">
        <v>133235</v>
      </c>
      <c r="K13" s="199">
        <v>122267</v>
      </c>
      <c r="L13" s="199">
        <v>125305</v>
      </c>
      <c r="M13" s="199">
        <v>125452</v>
      </c>
      <c r="N13" s="199">
        <v>124952</v>
      </c>
      <c r="O13" s="182">
        <f>AVERAGE(C13:N13)</f>
        <v>127243</v>
      </c>
      <c r="P13" s="1"/>
    </row>
    <row r="14" spans="1:16">
      <c r="A14" s="1"/>
      <c r="B14" s="213" t="s">
        <v>111</v>
      </c>
      <c r="C14" s="445">
        <v>266564</v>
      </c>
      <c r="D14" s="445">
        <v>256098</v>
      </c>
      <c r="E14" s="199">
        <v>258134</v>
      </c>
      <c r="F14" s="199">
        <v>273327</v>
      </c>
      <c r="G14" s="199">
        <v>313782</v>
      </c>
      <c r="H14" s="199">
        <v>284946</v>
      </c>
      <c r="I14" s="199">
        <v>295107</v>
      </c>
      <c r="J14" s="199">
        <v>292257</v>
      </c>
      <c r="K14" s="199">
        <v>230934</v>
      </c>
      <c r="L14" s="199">
        <v>249458</v>
      </c>
      <c r="M14" s="199">
        <v>245303</v>
      </c>
      <c r="N14" s="199">
        <v>247459</v>
      </c>
      <c r="O14" s="182">
        <f>AVERAGE(C14:N14)</f>
        <v>267780.75</v>
      </c>
      <c r="P14" s="1"/>
    </row>
    <row r="15" spans="1:16">
      <c r="A15" s="1"/>
      <c r="B15" s="380" t="s">
        <v>112</v>
      </c>
      <c r="C15" s="186">
        <f t="shared" ref="C15:J15" si="1">SUM(C10:C14)</f>
        <v>973378</v>
      </c>
      <c r="D15" s="186">
        <f t="shared" si="1"/>
        <v>941322</v>
      </c>
      <c r="E15" s="186">
        <f t="shared" si="1"/>
        <v>951234</v>
      </c>
      <c r="F15" s="186">
        <f t="shared" si="1"/>
        <v>1078199</v>
      </c>
      <c r="G15" s="186">
        <f t="shared" si="1"/>
        <v>1165385</v>
      </c>
      <c r="H15" s="186">
        <f t="shared" si="1"/>
        <v>1317547</v>
      </c>
      <c r="I15" s="186">
        <f t="shared" si="1"/>
        <v>1280557</v>
      </c>
      <c r="J15" s="186">
        <f t="shared" si="1"/>
        <v>1224694</v>
      </c>
      <c r="K15" s="186">
        <f>SUM(K10:K14)</f>
        <v>842340</v>
      </c>
      <c r="L15" s="186">
        <f>SUM(L10:L14)</f>
        <v>925621</v>
      </c>
      <c r="M15" s="186">
        <f>SUM(M10:M14)</f>
        <v>890755</v>
      </c>
      <c r="N15" s="186">
        <f>SUM(N10:N14)</f>
        <v>927059</v>
      </c>
      <c r="O15" s="182">
        <f>SUM(O10:O14)</f>
        <v>1043174.25</v>
      </c>
      <c r="P15" s="1"/>
    </row>
    <row r="16" spans="1:16">
      <c r="A16" s="1"/>
      <c r="B16" s="402" t="s">
        <v>113</v>
      </c>
      <c r="C16" s="446">
        <v>12796</v>
      </c>
      <c r="D16" s="446">
        <v>13211</v>
      </c>
      <c r="E16" s="186">
        <v>33200</v>
      </c>
      <c r="F16" s="186">
        <v>21905</v>
      </c>
      <c r="G16" s="186">
        <v>21944</v>
      </c>
      <c r="H16" s="186">
        <v>19920</v>
      </c>
      <c r="I16" s="186">
        <v>9948</v>
      </c>
      <c r="J16" s="186">
        <v>7631</v>
      </c>
      <c r="K16" s="186">
        <v>15580</v>
      </c>
      <c r="L16" s="186">
        <v>9336</v>
      </c>
      <c r="M16" s="186">
        <v>10518</v>
      </c>
      <c r="N16" s="186">
        <v>10827</v>
      </c>
      <c r="O16" s="182">
        <f t="shared" ref="O16:O53" si="2">AVERAGE(C16:N16)</f>
        <v>15568</v>
      </c>
      <c r="P16" s="1"/>
    </row>
    <row r="17" spans="1:16">
      <c r="A17" s="1"/>
      <c r="B17" s="390" t="s">
        <v>114</v>
      </c>
      <c r="C17" s="447">
        <v>0</v>
      </c>
      <c r="D17" s="447">
        <v>0</v>
      </c>
      <c r="E17" s="199">
        <v>0</v>
      </c>
      <c r="F17" s="199">
        <v>0</v>
      </c>
      <c r="G17" s="156">
        <v>0</v>
      </c>
      <c r="H17" s="156">
        <v>0</v>
      </c>
      <c r="I17" s="156">
        <v>0</v>
      </c>
      <c r="J17" s="156">
        <v>0</v>
      </c>
      <c r="K17" s="520">
        <v>0</v>
      </c>
      <c r="L17" s="520">
        <v>0</v>
      </c>
      <c r="M17" s="520">
        <v>0</v>
      </c>
      <c r="N17" s="186">
        <v>0</v>
      </c>
      <c r="O17" s="182">
        <f t="shared" si="2"/>
        <v>0</v>
      </c>
      <c r="P17" s="1"/>
    </row>
    <row r="18" spans="1:16">
      <c r="A18" s="1"/>
      <c r="B18" s="390" t="s">
        <v>249</v>
      </c>
      <c r="C18" s="447">
        <v>0</v>
      </c>
      <c r="D18" s="447">
        <v>0</v>
      </c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82">
        <f t="shared" si="2"/>
        <v>0</v>
      </c>
      <c r="P18" s="1"/>
    </row>
    <row r="19" spans="1:16">
      <c r="A19" s="1"/>
      <c r="B19" s="390" t="s">
        <v>116</v>
      </c>
      <c r="C19" s="447">
        <v>67</v>
      </c>
      <c r="D19" s="447">
        <v>59</v>
      </c>
      <c r="E19" s="199">
        <v>68</v>
      </c>
      <c r="F19" s="199">
        <v>70</v>
      </c>
      <c r="G19" s="199">
        <v>66</v>
      </c>
      <c r="H19" s="199">
        <v>71</v>
      </c>
      <c r="I19" s="199">
        <v>73</v>
      </c>
      <c r="J19" s="199">
        <v>43</v>
      </c>
      <c r="K19" s="199">
        <v>43</v>
      </c>
      <c r="L19" s="199">
        <v>40</v>
      </c>
      <c r="M19" s="199">
        <v>40</v>
      </c>
      <c r="N19" s="199">
        <v>40</v>
      </c>
      <c r="O19" s="182">
        <f t="shared" si="2"/>
        <v>56.666666666666664</v>
      </c>
      <c r="P19" s="1"/>
    </row>
    <row r="20" spans="1:16">
      <c r="A20" s="1"/>
      <c r="B20" s="390" t="s">
        <v>117</v>
      </c>
      <c r="C20" s="447">
        <v>0</v>
      </c>
      <c r="D20" s="447">
        <v>0</v>
      </c>
      <c r="E20" s="199">
        <v>0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82">
        <f t="shared" si="2"/>
        <v>0</v>
      </c>
      <c r="P20" s="1"/>
    </row>
    <row r="21" spans="1:16">
      <c r="A21" s="1"/>
      <c r="B21" s="390" t="s">
        <v>118</v>
      </c>
      <c r="C21" s="447">
        <v>57</v>
      </c>
      <c r="D21" s="447">
        <v>85</v>
      </c>
      <c r="E21" s="199">
        <v>59</v>
      </c>
      <c r="F21" s="199">
        <v>59</v>
      </c>
      <c r="G21" s="199">
        <v>106</v>
      </c>
      <c r="H21" s="199">
        <v>82</v>
      </c>
      <c r="I21" s="199">
        <v>93</v>
      </c>
      <c r="J21" s="199">
        <v>69</v>
      </c>
      <c r="K21" s="199">
        <v>73</v>
      </c>
      <c r="L21" s="199">
        <v>45</v>
      </c>
      <c r="M21" s="199">
        <v>173</v>
      </c>
      <c r="N21" s="199">
        <v>68</v>
      </c>
      <c r="O21" s="182">
        <f t="shared" si="2"/>
        <v>80.75</v>
      </c>
      <c r="P21" s="1"/>
    </row>
    <row r="22" spans="1:16">
      <c r="A22" s="1"/>
      <c r="B22" s="390" t="s">
        <v>119</v>
      </c>
      <c r="C22" s="447">
        <v>0</v>
      </c>
      <c r="D22" s="447">
        <v>0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82">
        <f t="shared" si="2"/>
        <v>0</v>
      </c>
      <c r="P22" s="1"/>
    </row>
    <row r="23" spans="1:16">
      <c r="A23" s="1"/>
      <c r="B23" s="390" t="s">
        <v>120</v>
      </c>
      <c r="C23" s="447">
        <v>4</v>
      </c>
      <c r="D23" s="447">
        <v>4</v>
      </c>
      <c r="E23" s="199">
        <v>7</v>
      </c>
      <c r="F23" s="199">
        <v>7</v>
      </c>
      <c r="G23" s="199">
        <v>7</v>
      </c>
      <c r="H23" s="199">
        <v>7</v>
      </c>
      <c r="I23" s="199">
        <v>7</v>
      </c>
      <c r="J23" s="199">
        <v>2</v>
      </c>
      <c r="K23" s="199">
        <v>2</v>
      </c>
      <c r="L23" s="199">
        <v>2</v>
      </c>
      <c r="M23" s="199">
        <v>2</v>
      </c>
      <c r="N23" s="199">
        <v>2</v>
      </c>
      <c r="O23" s="182">
        <f t="shared" si="2"/>
        <v>4.416666666666667</v>
      </c>
      <c r="P23" s="1"/>
    </row>
    <row r="24" spans="1:16">
      <c r="A24" s="1"/>
      <c r="B24" s="389" t="s">
        <v>121</v>
      </c>
      <c r="C24" s="447">
        <v>0</v>
      </c>
      <c r="D24" s="447">
        <v>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82">
        <f t="shared" si="2"/>
        <v>0</v>
      </c>
      <c r="P24" s="1"/>
    </row>
    <row r="25" spans="1:16">
      <c r="A25" s="1"/>
      <c r="B25" s="390" t="s">
        <v>122</v>
      </c>
      <c r="C25" s="447">
        <v>7</v>
      </c>
      <c r="D25" s="447">
        <v>13</v>
      </c>
      <c r="E25" s="199">
        <v>15</v>
      </c>
      <c r="F25" s="199">
        <v>10</v>
      </c>
      <c r="G25" s="199">
        <v>10</v>
      </c>
      <c r="H25" s="199">
        <v>10</v>
      </c>
      <c r="I25" s="199">
        <v>10</v>
      </c>
      <c r="J25" s="199">
        <v>4</v>
      </c>
      <c r="K25" s="199">
        <v>4</v>
      </c>
      <c r="L25" s="199">
        <v>5</v>
      </c>
      <c r="M25" s="199">
        <v>5</v>
      </c>
      <c r="N25" s="199">
        <v>5</v>
      </c>
      <c r="O25" s="182">
        <f t="shared" si="2"/>
        <v>8.1666666666666661</v>
      </c>
      <c r="P25" s="1"/>
    </row>
    <row r="26" spans="1:16">
      <c r="A26" s="1"/>
      <c r="B26" s="390" t="s">
        <v>123</v>
      </c>
      <c r="C26" s="447">
        <v>0</v>
      </c>
      <c r="D26" s="447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82">
        <f t="shared" si="2"/>
        <v>0</v>
      </c>
      <c r="P26" s="1"/>
    </row>
    <row r="27" spans="1:16">
      <c r="A27" s="1"/>
      <c r="B27" s="390" t="s">
        <v>124</v>
      </c>
      <c r="C27" s="447">
        <v>90</v>
      </c>
      <c r="D27" s="447">
        <v>95</v>
      </c>
      <c r="E27" s="199">
        <v>106</v>
      </c>
      <c r="F27" s="199">
        <v>127</v>
      </c>
      <c r="G27" s="199">
        <v>99</v>
      </c>
      <c r="H27" s="199">
        <v>95</v>
      </c>
      <c r="I27" s="199">
        <v>93</v>
      </c>
      <c r="J27" s="199">
        <v>20</v>
      </c>
      <c r="K27" s="199">
        <v>25</v>
      </c>
      <c r="L27" s="199">
        <v>22</v>
      </c>
      <c r="M27" s="199">
        <v>37</v>
      </c>
      <c r="N27" s="199">
        <v>26</v>
      </c>
      <c r="O27" s="182">
        <f t="shared" si="2"/>
        <v>69.583333333333329</v>
      </c>
      <c r="P27" s="1"/>
    </row>
    <row r="28" spans="1:16">
      <c r="A28" s="1"/>
      <c r="B28" s="390" t="s">
        <v>125</v>
      </c>
      <c r="C28" s="447">
        <v>21</v>
      </c>
      <c r="D28" s="447">
        <v>21</v>
      </c>
      <c r="E28" s="199">
        <v>30</v>
      </c>
      <c r="F28" s="199">
        <v>49</v>
      </c>
      <c r="G28" s="199">
        <v>25</v>
      </c>
      <c r="H28" s="199">
        <v>27</v>
      </c>
      <c r="I28" s="199">
        <v>31</v>
      </c>
      <c r="J28" s="199">
        <v>9</v>
      </c>
      <c r="K28" s="199">
        <v>9</v>
      </c>
      <c r="L28" s="199">
        <v>9</v>
      </c>
      <c r="M28" s="199">
        <v>9</v>
      </c>
      <c r="N28" s="199">
        <v>9</v>
      </c>
      <c r="O28" s="182">
        <f t="shared" si="2"/>
        <v>20.75</v>
      </c>
      <c r="P28" s="1"/>
    </row>
    <row r="29" spans="1:16">
      <c r="A29" s="1"/>
      <c r="B29" s="390" t="s">
        <v>126</v>
      </c>
      <c r="C29" s="447">
        <v>118</v>
      </c>
      <c r="D29" s="447">
        <v>114</v>
      </c>
      <c r="E29" s="199">
        <v>126</v>
      </c>
      <c r="F29" s="199">
        <v>130</v>
      </c>
      <c r="G29" s="199">
        <v>131</v>
      </c>
      <c r="H29" s="199">
        <v>121</v>
      </c>
      <c r="I29" s="199">
        <v>130</v>
      </c>
      <c r="J29" s="199">
        <v>55</v>
      </c>
      <c r="K29" s="199">
        <v>55</v>
      </c>
      <c r="L29" s="199">
        <v>55</v>
      </c>
      <c r="M29" s="199">
        <v>54</v>
      </c>
      <c r="N29" s="199">
        <v>65</v>
      </c>
      <c r="O29" s="182">
        <f t="shared" si="2"/>
        <v>96.166666666666671</v>
      </c>
      <c r="P29" s="1"/>
    </row>
    <row r="30" spans="1:16">
      <c r="A30" s="1"/>
      <c r="B30" s="389" t="s">
        <v>127</v>
      </c>
      <c r="C30" s="447">
        <v>5</v>
      </c>
      <c r="D30" s="447">
        <v>5</v>
      </c>
      <c r="E30" s="199">
        <v>5</v>
      </c>
      <c r="F30" s="199">
        <v>4</v>
      </c>
      <c r="G30" s="199">
        <v>5</v>
      </c>
      <c r="H30" s="199">
        <v>5</v>
      </c>
      <c r="I30" s="199">
        <v>3</v>
      </c>
      <c r="J30" s="199">
        <v>3</v>
      </c>
      <c r="K30" s="199">
        <v>1</v>
      </c>
      <c r="L30" s="199">
        <v>1</v>
      </c>
      <c r="M30" s="199">
        <v>1</v>
      </c>
      <c r="N30" s="199">
        <v>1</v>
      </c>
      <c r="O30" s="182">
        <f t="shared" si="2"/>
        <v>3.25</v>
      </c>
      <c r="P30" s="1"/>
    </row>
    <row r="31" spans="1:16">
      <c r="A31" s="1"/>
      <c r="B31" s="389" t="s">
        <v>128</v>
      </c>
      <c r="C31" s="447">
        <v>38</v>
      </c>
      <c r="D31" s="447">
        <v>43</v>
      </c>
      <c r="E31" s="199">
        <v>77</v>
      </c>
      <c r="F31" s="199">
        <v>75</v>
      </c>
      <c r="G31" s="199">
        <v>81</v>
      </c>
      <c r="H31" s="199">
        <v>136</v>
      </c>
      <c r="I31" s="199">
        <v>91</v>
      </c>
      <c r="J31" s="199">
        <v>98</v>
      </c>
      <c r="K31" s="199">
        <v>122</v>
      </c>
      <c r="L31" s="199">
        <v>97</v>
      </c>
      <c r="M31" s="199">
        <v>102</v>
      </c>
      <c r="N31" s="199">
        <v>123</v>
      </c>
      <c r="O31" s="182">
        <f t="shared" si="2"/>
        <v>90.25</v>
      </c>
      <c r="P31" s="1"/>
    </row>
    <row r="32" spans="1:16">
      <c r="A32" s="1"/>
      <c r="B32" s="390" t="s">
        <v>129</v>
      </c>
      <c r="C32" s="447">
        <v>0</v>
      </c>
      <c r="D32" s="447">
        <v>0</v>
      </c>
      <c r="E32" s="199">
        <v>0</v>
      </c>
      <c r="F32" s="199">
        <v>0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13</v>
      </c>
      <c r="O32" s="182">
        <f t="shared" si="2"/>
        <v>1.0833333333333333</v>
      </c>
      <c r="P32" s="1"/>
    </row>
    <row r="33" spans="1:16">
      <c r="A33" s="1"/>
      <c r="B33" s="389" t="s">
        <v>130</v>
      </c>
      <c r="C33" s="447">
        <v>0</v>
      </c>
      <c r="D33" s="447">
        <v>0</v>
      </c>
      <c r="E33" s="199">
        <v>0</v>
      </c>
      <c r="F33" s="199">
        <v>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82">
        <f t="shared" si="2"/>
        <v>0</v>
      </c>
      <c r="P33" s="1"/>
    </row>
    <row r="34" spans="1:16">
      <c r="A34" s="1"/>
      <c r="B34" s="390" t="s">
        <v>131</v>
      </c>
      <c r="C34" s="447">
        <v>52</v>
      </c>
      <c r="D34" s="447">
        <v>55</v>
      </c>
      <c r="E34" s="199">
        <v>47</v>
      </c>
      <c r="F34" s="199">
        <v>53</v>
      </c>
      <c r="G34" s="199">
        <v>49</v>
      </c>
      <c r="H34" s="199">
        <v>49</v>
      </c>
      <c r="I34" s="199">
        <v>49</v>
      </c>
      <c r="J34" s="199">
        <v>13</v>
      </c>
      <c r="K34" s="199">
        <v>13</v>
      </c>
      <c r="L34" s="199">
        <v>13</v>
      </c>
      <c r="M34" s="199">
        <v>13</v>
      </c>
      <c r="N34" s="199">
        <v>13</v>
      </c>
      <c r="O34" s="182">
        <f t="shared" si="2"/>
        <v>34.916666666666664</v>
      </c>
      <c r="P34" s="1"/>
    </row>
    <row r="35" spans="1:16">
      <c r="A35" s="1"/>
      <c r="B35" s="390" t="s">
        <v>132</v>
      </c>
      <c r="C35" s="447">
        <v>150</v>
      </c>
      <c r="D35" s="447">
        <v>150</v>
      </c>
      <c r="E35" s="199">
        <v>152</v>
      </c>
      <c r="F35" s="199">
        <v>157</v>
      </c>
      <c r="G35" s="199">
        <v>157</v>
      </c>
      <c r="H35" s="199">
        <v>183</v>
      </c>
      <c r="I35" s="199">
        <v>182</v>
      </c>
      <c r="J35" s="199">
        <v>16</v>
      </c>
      <c r="K35" s="199">
        <v>16</v>
      </c>
      <c r="L35" s="199">
        <v>14</v>
      </c>
      <c r="M35" s="199">
        <v>16</v>
      </c>
      <c r="N35" s="199">
        <v>16</v>
      </c>
      <c r="O35" s="182">
        <f t="shared" si="2"/>
        <v>100.75</v>
      </c>
      <c r="P35" s="1"/>
    </row>
    <row r="36" spans="1:16">
      <c r="A36" s="1"/>
      <c r="B36" s="389" t="s">
        <v>133</v>
      </c>
      <c r="C36" s="447">
        <v>228</v>
      </c>
      <c r="D36" s="447">
        <v>227</v>
      </c>
      <c r="E36" s="199">
        <v>240</v>
      </c>
      <c r="F36" s="199">
        <v>233</v>
      </c>
      <c r="G36" s="199">
        <v>231</v>
      </c>
      <c r="H36" s="199">
        <v>240</v>
      </c>
      <c r="I36" s="199">
        <v>238</v>
      </c>
      <c r="J36" s="199">
        <v>154</v>
      </c>
      <c r="K36" s="199">
        <v>164</v>
      </c>
      <c r="L36" s="199">
        <v>155</v>
      </c>
      <c r="M36" s="199">
        <v>154</v>
      </c>
      <c r="N36" s="199">
        <v>165</v>
      </c>
      <c r="O36" s="182">
        <f t="shared" si="2"/>
        <v>202.41666666666666</v>
      </c>
      <c r="P36" s="1"/>
    </row>
    <row r="37" spans="1:16">
      <c r="A37" s="1"/>
      <c r="B37" s="390" t="s">
        <v>134</v>
      </c>
      <c r="C37" s="447">
        <v>3</v>
      </c>
      <c r="D37" s="447">
        <v>3</v>
      </c>
      <c r="E37" s="199">
        <v>3</v>
      </c>
      <c r="F37" s="199">
        <v>3</v>
      </c>
      <c r="G37" s="199">
        <v>3</v>
      </c>
      <c r="H37" s="199">
        <v>3</v>
      </c>
      <c r="I37" s="199">
        <v>5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82">
        <f t="shared" si="2"/>
        <v>1.9166666666666667</v>
      </c>
      <c r="P37" s="1"/>
    </row>
    <row r="38" spans="1:16">
      <c r="A38" s="1"/>
      <c r="B38" s="390" t="s">
        <v>135</v>
      </c>
      <c r="C38" s="447">
        <v>15</v>
      </c>
      <c r="D38" s="447">
        <v>15</v>
      </c>
      <c r="E38" s="199">
        <v>38</v>
      </c>
      <c r="F38" s="199">
        <v>15</v>
      </c>
      <c r="G38" s="199">
        <v>12</v>
      </c>
      <c r="H38" s="199">
        <v>0</v>
      </c>
      <c r="I38" s="199">
        <v>0</v>
      </c>
      <c r="J38" s="199">
        <v>3</v>
      </c>
      <c r="K38" s="199">
        <v>38</v>
      </c>
      <c r="L38" s="199">
        <v>3</v>
      </c>
      <c r="M38" s="199">
        <v>3</v>
      </c>
      <c r="N38" s="199">
        <v>3</v>
      </c>
      <c r="O38" s="182">
        <f t="shared" si="2"/>
        <v>12.083333333333334</v>
      </c>
      <c r="P38" s="1"/>
    </row>
    <row r="39" spans="1:16">
      <c r="A39" s="1"/>
      <c r="B39" s="389" t="s">
        <v>136</v>
      </c>
      <c r="C39" s="447">
        <v>0</v>
      </c>
      <c r="D39" s="447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82">
        <f t="shared" si="2"/>
        <v>0</v>
      </c>
      <c r="P39" s="1"/>
    </row>
    <row r="40" spans="1:16">
      <c r="A40" s="1"/>
      <c r="B40" s="390" t="s">
        <v>137</v>
      </c>
      <c r="C40" s="447">
        <v>8</v>
      </c>
      <c r="D40" s="447">
        <v>8</v>
      </c>
      <c r="E40" s="199">
        <v>8</v>
      </c>
      <c r="F40" s="199">
        <v>10</v>
      </c>
      <c r="G40" s="199">
        <v>8</v>
      </c>
      <c r="H40" s="199">
        <v>8</v>
      </c>
      <c r="I40" s="199">
        <v>8</v>
      </c>
      <c r="J40" s="199">
        <v>3</v>
      </c>
      <c r="K40" s="199">
        <v>3</v>
      </c>
      <c r="L40" s="199">
        <v>3</v>
      </c>
      <c r="M40" s="199">
        <v>0</v>
      </c>
      <c r="N40" s="199">
        <v>0</v>
      </c>
      <c r="O40" s="182">
        <f t="shared" si="2"/>
        <v>5.583333333333333</v>
      </c>
      <c r="P40" s="1"/>
    </row>
    <row r="41" spans="1:16">
      <c r="A41" s="1"/>
      <c r="B41" s="390" t="s">
        <v>138</v>
      </c>
      <c r="C41" s="447">
        <v>0</v>
      </c>
      <c r="D41" s="447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82">
        <f t="shared" si="2"/>
        <v>0</v>
      </c>
      <c r="P41" s="1"/>
    </row>
    <row r="42" spans="1:16">
      <c r="A42" s="1"/>
      <c r="B42" s="389" t="s">
        <v>139</v>
      </c>
      <c r="C42" s="447">
        <v>0</v>
      </c>
      <c r="D42" s="447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82">
        <f t="shared" si="2"/>
        <v>0</v>
      </c>
      <c r="P42" s="1"/>
    </row>
    <row r="43" spans="1:16">
      <c r="A43" s="1"/>
      <c r="B43" s="390" t="s">
        <v>140</v>
      </c>
      <c r="C43" s="447">
        <v>0</v>
      </c>
      <c r="D43" s="447">
        <v>0</v>
      </c>
      <c r="E43" s="19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82">
        <f t="shared" si="2"/>
        <v>0</v>
      </c>
      <c r="P43" s="1"/>
    </row>
    <row r="44" spans="1:16">
      <c r="A44" s="1"/>
      <c r="B44" s="390" t="s">
        <v>141</v>
      </c>
      <c r="C44" s="447">
        <v>20</v>
      </c>
      <c r="D44" s="447">
        <v>21</v>
      </c>
      <c r="E44" s="199">
        <v>22</v>
      </c>
      <c r="F44" s="199">
        <v>22</v>
      </c>
      <c r="G44" s="199">
        <v>19</v>
      </c>
      <c r="H44" s="199">
        <v>19</v>
      </c>
      <c r="I44" s="199">
        <v>19</v>
      </c>
      <c r="J44" s="199">
        <v>16</v>
      </c>
      <c r="K44" s="199">
        <v>16</v>
      </c>
      <c r="L44" s="199">
        <v>16</v>
      </c>
      <c r="M44" s="199">
        <v>15</v>
      </c>
      <c r="N44" s="199">
        <v>15</v>
      </c>
      <c r="O44" s="182">
        <f t="shared" si="2"/>
        <v>18.333333333333332</v>
      </c>
      <c r="P44" s="1"/>
    </row>
    <row r="45" spans="1:16">
      <c r="A45" s="1"/>
      <c r="B45" s="390" t="s">
        <v>142</v>
      </c>
      <c r="C45" s="447">
        <v>4</v>
      </c>
      <c r="D45" s="447">
        <v>4</v>
      </c>
      <c r="E45" s="199">
        <v>4</v>
      </c>
      <c r="F45" s="199">
        <v>5</v>
      </c>
      <c r="G45" s="199">
        <v>5</v>
      </c>
      <c r="H45" s="199">
        <v>6</v>
      </c>
      <c r="I45" s="199">
        <v>6</v>
      </c>
      <c r="J45" s="199">
        <v>4</v>
      </c>
      <c r="K45" s="199">
        <v>4</v>
      </c>
      <c r="L45" s="199">
        <v>4</v>
      </c>
      <c r="M45" s="199">
        <v>4</v>
      </c>
      <c r="N45" s="199">
        <v>0</v>
      </c>
      <c r="O45" s="182">
        <f t="shared" si="2"/>
        <v>4.166666666666667</v>
      </c>
      <c r="P45" s="1"/>
    </row>
    <row r="46" spans="1:16">
      <c r="A46" s="1"/>
      <c r="B46" s="389" t="s">
        <v>143</v>
      </c>
      <c r="C46" s="447">
        <v>32</v>
      </c>
      <c r="D46" s="447">
        <v>32</v>
      </c>
      <c r="E46" s="199">
        <v>35</v>
      </c>
      <c r="F46" s="199">
        <v>40</v>
      </c>
      <c r="G46" s="199">
        <v>45</v>
      </c>
      <c r="H46" s="199">
        <v>42</v>
      </c>
      <c r="I46" s="199">
        <v>42</v>
      </c>
      <c r="J46" s="199">
        <v>40</v>
      </c>
      <c r="K46" s="199">
        <v>40</v>
      </c>
      <c r="L46" s="199">
        <v>40</v>
      </c>
      <c r="M46" s="199">
        <v>40</v>
      </c>
      <c r="N46" s="199">
        <v>40</v>
      </c>
      <c r="O46" s="182">
        <f t="shared" si="2"/>
        <v>39</v>
      </c>
      <c r="P46" s="1"/>
    </row>
    <row r="47" spans="1:16">
      <c r="A47" s="1"/>
      <c r="B47" s="390" t="s">
        <v>144</v>
      </c>
      <c r="C47" s="447">
        <v>392</v>
      </c>
      <c r="D47" s="447">
        <v>393</v>
      </c>
      <c r="E47" s="199">
        <v>406</v>
      </c>
      <c r="F47" s="199">
        <v>455</v>
      </c>
      <c r="G47" s="199">
        <v>417</v>
      </c>
      <c r="H47" s="199">
        <v>429</v>
      </c>
      <c r="I47" s="199">
        <v>432</v>
      </c>
      <c r="J47" s="199">
        <v>399</v>
      </c>
      <c r="K47" s="199">
        <v>408</v>
      </c>
      <c r="L47" s="199">
        <v>408</v>
      </c>
      <c r="M47" s="199">
        <v>415</v>
      </c>
      <c r="N47" s="199">
        <v>402</v>
      </c>
      <c r="O47" s="182">
        <f t="shared" si="2"/>
        <v>413</v>
      </c>
      <c r="P47" s="1"/>
    </row>
    <row r="48" spans="1:16">
      <c r="A48" s="1"/>
      <c r="B48" s="390" t="s">
        <v>145</v>
      </c>
      <c r="C48" s="447">
        <v>37</v>
      </c>
      <c r="D48" s="447">
        <v>37</v>
      </c>
      <c r="E48" s="199">
        <v>42</v>
      </c>
      <c r="F48" s="199">
        <v>48</v>
      </c>
      <c r="G48" s="199">
        <v>43</v>
      </c>
      <c r="H48" s="199">
        <v>45</v>
      </c>
      <c r="I48" s="199">
        <v>54</v>
      </c>
      <c r="J48" s="199">
        <v>46</v>
      </c>
      <c r="K48" s="199">
        <v>46</v>
      </c>
      <c r="L48" s="199">
        <v>45</v>
      </c>
      <c r="M48" s="199">
        <v>7</v>
      </c>
      <c r="N48" s="199">
        <v>7</v>
      </c>
      <c r="O48" s="182">
        <f t="shared" si="2"/>
        <v>38.083333333333336</v>
      </c>
      <c r="P48" s="1"/>
    </row>
    <row r="49" spans="1:16">
      <c r="A49" s="1"/>
      <c r="B49" s="390" t="s">
        <v>146</v>
      </c>
      <c r="C49" s="447">
        <v>215</v>
      </c>
      <c r="D49" s="447">
        <v>214</v>
      </c>
      <c r="E49" s="199">
        <v>216</v>
      </c>
      <c r="F49" s="199">
        <v>218</v>
      </c>
      <c r="G49" s="199">
        <v>210</v>
      </c>
      <c r="H49" s="199">
        <v>205</v>
      </c>
      <c r="I49" s="199">
        <v>173</v>
      </c>
      <c r="J49" s="199">
        <v>173</v>
      </c>
      <c r="K49" s="199">
        <v>174</v>
      </c>
      <c r="L49" s="199">
        <v>172</v>
      </c>
      <c r="M49" s="199">
        <v>185</v>
      </c>
      <c r="N49" s="199">
        <v>189</v>
      </c>
      <c r="O49" s="182">
        <f t="shared" si="2"/>
        <v>195.33333333333334</v>
      </c>
      <c r="P49" s="1"/>
    </row>
    <row r="50" spans="1:16">
      <c r="A50" s="1"/>
      <c r="B50" s="389" t="s">
        <v>147</v>
      </c>
      <c r="C50" s="447">
        <v>49</v>
      </c>
      <c r="D50" s="447">
        <v>50</v>
      </c>
      <c r="E50" s="199">
        <v>58</v>
      </c>
      <c r="F50" s="199">
        <v>50</v>
      </c>
      <c r="G50" s="199">
        <v>59</v>
      </c>
      <c r="H50" s="199">
        <v>49</v>
      </c>
      <c r="I50" s="199">
        <v>47</v>
      </c>
      <c r="J50" s="199">
        <v>43</v>
      </c>
      <c r="K50" s="199">
        <v>43</v>
      </c>
      <c r="L50" s="199">
        <v>43</v>
      </c>
      <c r="M50" s="199">
        <v>56</v>
      </c>
      <c r="N50" s="199">
        <v>44</v>
      </c>
      <c r="O50" s="182">
        <f t="shared" si="2"/>
        <v>49.25</v>
      </c>
      <c r="P50" s="1"/>
    </row>
    <row r="51" spans="1:16">
      <c r="A51" s="1"/>
      <c r="B51" s="389" t="s">
        <v>148</v>
      </c>
      <c r="C51" s="447">
        <v>489</v>
      </c>
      <c r="D51" s="447">
        <v>495</v>
      </c>
      <c r="E51" s="199">
        <v>506</v>
      </c>
      <c r="F51" s="199">
        <v>494</v>
      </c>
      <c r="G51" s="199">
        <v>555</v>
      </c>
      <c r="H51" s="199">
        <v>517</v>
      </c>
      <c r="I51" s="199">
        <v>500</v>
      </c>
      <c r="J51" s="199">
        <v>374</v>
      </c>
      <c r="K51" s="199">
        <v>411</v>
      </c>
      <c r="L51" s="199">
        <v>504</v>
      </c>
      <c r="M51" s="199">
        <v>472</v>
      </c>
      <c r="N51" s="199">
        <v>464</v>
      </c>
      <c r="O51" s="182">
        <f t="shared" si="2"/>
        <v>481.75</v>
      </c>
      <c r="P51" s="1"/>
    </row>
    <row r="52" spans="1:16">
      <c r="A52" s="1"/>
      <c r="B52" s="389" t="s">
        <v>247</v>
      </c>
      <c r="C52" s="447">
        <v>5</v>
      </c>
      <c r="D52" s="447">
        <v>5</v>
      </c>
      <c r="E52" s="199">
        <v>14</v>
      </c>
      <c r="F52" s="199">
        <v>10</v>
      </c>
      <c r="G52" s="199">
        <v>10</v>
      </c>
      <c r="H52" s="199">
        <v>10</v>
      </c>
      <c r="I52" s="199">
        <v>0</v>
      </c>
      <c r="J52" s="199">
        <v>15</v>
      </c>
      <c r="K52" s="199">
        <v>5</v>
      </c>
      <c r="L52" s="199">
        <v>5</v>
      </c>
      <c r="M52" s="199">
        <v>5</v>
      </c>
      <c r="N52" s="199">
        <v>5</v>
      </c>
      <c r="O52" s="182">
        <f t="shared" si="2"/>
        <v>7.416666666666667</v>
      </c>
      <c r="P52" s="1"/>
    </row>
    <row r="53" spans="1:16">
      <c r="A53" s="1"/>
      <c r="B53" s="439" t="s">
        <v>398</v>
      </c>
      <c r="C53" s="199">
        <v>152</v>
      </c>
      <c r="D53" s="199">
        <v>170</v>
      </c>
      <c r="E53" s="199">
        <v>159</v>
      </c>
      <c r="F53" s="199">
        <v>161</v>
      </c>
      <c r="G53" s="199">
        <v>162</v>
      </c>
      <c r="H53" s="199">
        <v>163</v>
      </c>
      <c r="I53" s="199">
        <v>170</v>
      </c>
      <c r="J53" s="199">
        <v>41</v>
      </c>
      <c r="K53" s="199">
        <v>41</v>
      </c>
      <c r="L53" s="199">
        <v>40</v>
      </c>
      <c r="M53" s="199">
        <v>39</v>
      </c>
      <c r="N53" s="199">
        <v>54</v>
      </c>
      <c r="O53" s="182">
        <f t="shared" si="2"/>
        <v>112.66666666666667</v>
      </c>
      <c r="P53" s="1"/>
    </row>
    <row r="54" spans="1:16">
      <c r="A54" s="1"/>
      <c r="B54" s="285" t="s">
        <v>149</v>
      </c>
      <c r="C54" s="186">
        <f>SUM(C17:C53)</f>
        <v>2258</v>
      </c>
      <c r="D54" s="186">
        <f>SUM(D17:D53)</f>
        <v>2318</v>
      </c>
      <c r="E54" s="186">
        <f>SUM(E17:E53)</f>
        <v>2443</v>
      </c>
      <c r="F54" s="186">
        <f>SUM(F17:F53)</f>
        <v>2505</v>
      </c>
      <c r="G54" s="186">
        <f t="shared" ref="G54:N54" si="3">SUM(G17:G53)</f>
        <v>2515</v>
      </c>
      <c r="H54" s="186">
        <f t="shared" si="3"/>
        <v>2522</v>
      </c>
      <c r="I54" s="186">
        <f t="shared" si="3"/>
        <v>2456</v>
      </c>
      <c r="J54" s="186">
        <f t="shared" si="3"/>
        <v>1643</v>
      </c>
      <c r="K54" s="186">
        <f t="shared" si="3"/>
        <v>1756</v>
      </c>
      <c r="L54" s="186">
        <f t="shared" si="3"/>
        <v>1741</v>
      </c>
      <c r="M54" s="186">
        <f t="shared" si="3"/>
        <v>1847</v>
      </c>
      <c r="N54" s="186">
        <f t="shared" si="3"/>
        <v>1769</v>
      </c>
      <c r="O54" s="182">
        <f>SUM(O17:O53)</f>
        <v>2147.75</v>
      </c>
      <c r="P54" s="1"/>
    </row>
    <row r="55" spans="1:16">
      <c r="A55" s="1"/>
      <c r="B55" s="441" t="s">
        <v>150</v>
      </c>
      <c r="C55" s="444">
        <v>2088</v>
      </c>
      <c r="D55" s="444">
        <v>1910</v>
      </c>
      <c r="E55" s="156">
        <v>1999</v>
      </c>
      <c r="F55" s="156">
        <v>2206</v>
      </c>
      <c r="G55" s="156">
        <v>2057</v>
      </c>
      <c r="H55" s="156">
        <v>2181</v>
      </c>
      <c r="I55" s="156">
        <v>1995</v>
      </c>
      <c r="J55" s="156">
        <v>1815</v>
      </c>
      <c r="K55" s="156">
        <v>1752</v>
      </c>
      <c r="L55" s="156">
        <v>1680</v>
      </c>
      <c r="M55" s="156">
        <v>1736</v>
      </c>
      <c r="N55" s="520">
        <v>2027</v>
      </c>
      <c r="O55" s="182">
        <f t="shared" ref="O55:O82" si="4">AVERAGE(C55:N55)</f>
        <v>1953.8333333333333</v>
      </c>
      <c r="P55" s="1"/>
    </row>
    <row r="56" spans="1:16">
      <c r="A56" s="1"/>
      <c r="B56" s="440" t="s">
        <v>151</v>
      </c>
      <c r="C56" s="444">
        <v>1868</v>
      </c>
      <c r="D56" s="444">
        <v>1933</v>
      </c>
      <c r="E56" s="199">
        <v>2107</v>
      </c>
      <c r="F56" s="199">
        <v>2509</v>
      </c>
      <c r="G56" s="199">
        <v>2134</v>
      </c>
      <c r="H56" s="199">
        <v>2292</v>
      </c>
      <c r="I56" s="199">
        <v>2071</v>
      </c>
      <c r="J56" s="199">
        <v>1923</v>
      </c>
      <c r="K56" s="199">
        <v>1791</v>
      </c>
      <c r="L56" s="199">
        <v>1861</v>
      </c>
      <c r="M56" s="199">
        <v>1859</v>
      </c>
      <c r="N56" s="199">
        <v>1878</v>
      </c>
      <c r="O56" s="182">
        <f t="shared" si="4"/>
        <v>2018.8333333333333</v>
      </c>
      <c r="P56" s="1"/>
    </row>
    <row r="57" spans="1:16">
      <c r="A57" s="1"/>
      <c r="B57" s="440" t="s">
        <v>152</v>
      </c>
      <c r="C57" s="444">
        <v>892</v>
      </c>
      <c r="D57" s="444">
        <v>1457</v>
      </c>
      <c r="E57" s="199">
        <v>1524</v>
      </c>
      <c r="F57" s="199">
        <v>928</v>
      </c>
      <c r="G57" s="199">
        <v>1540</v>
      </c>
      <c r="H57" s="199">
        <v>1581</v>
      </c>
      <c r="I57" s="199">
        <v>1465</v>
      </c>
      <c r="J57" s="199">
        <v>1801</v>
      </c>
      <c r="K57" s="199">
        <v>1270</v>
      </c>
      <c r="L57" s="199">
        <v>1302</v>
      </c>
      <c r="M57" s="199">
        <v>1330</v>
      </c>
      <c r="N57" s="199">
        <v>1381</v>
      </c>
      <c r="O57" s="182">
        <f t="shared" si="4"/>
        <v>1372.5833333333333</v>
      </c>
      <c r="P57" s="1"/>
    </row>
    <row r="58" spans="1:16">
      <c r="A58" s="1"/>
      <c r="B58" s="440" t="s">
        <v>399</v>
      </c>
      <c r="C58" s="444">
        <v>1370</v>
      </c>
      <c r="D58" s="444">
        <v>1435</v>
      </c>
      <c r="E58" s="199">
        <v>1555</v>
      </c>
      <c r="F58" s="199">
        <v>1728</v>
      </c>
      <c r="G58" s="199">
        <v>1611</v>
      </c>
      <c r="H58" s="199">
        <v>1596</v>
      </c>
      <c r="I58" s="199">
        <v>1587</v>
      </c>
      <c r="J58" s="199">
        <v>1354</v>
      </c>
      <c r="K58" s="199">
        <v>1222</v>
      </c>
      <c r="L58" s="199">
        <v>1381</v>
      </c>
      <c r="M58" s="199">
        <v>1393</v>
      </c>
      <c r="N58" s="199">
        <v>1476</v>
      </c>
      <c r="O58" s="182">
        <f t="shared" si="4"/>
        <v>1475.6666666666667</v>
      </c>
      <c r="P58" s="1"/>
    </row>
    <row r="59" spans="1:16">
      <c r="A59" s="1"/>
      <c r="B59" s="440" t="s">
        <v>400</v>
      </c>
      <c r="C59" s="444">
        <v>1536</v>
      </c>
      <c r="D59" s="444">
        <v>1534</v>
      </c>
      <c r="E59" s="199">
        <v>1647</v>
      </c>
      <c r="F59" s="199">
        <v>3089</v>
      </c>
      <c r="G59" s="291">
        <v>540</v>
      </c>
      <c r="H59" s="199">
        <v>1728</v>
      </c>
      <c r="I59" s="199">
        <v>1633</v>
      </c>
      <c r="J59" s="199">
        <v>1495</v>
      </c>
      <c r="K59" s="199">
        <v>1443</v>
      </c>
      <c r="L59" s="199">
        <v>1486</v>
      </c>
      <c r="M59" s="199">
        <v>1502</v>
      </c>
      <c r="N59" s="199">
        <v>2878</v>
      </c>
      <c r="O59" s="182">
        <f t="shared" si="4"/>
        <v>1709.25</v>
      </c>
      <c r="P59" s="1"/>
    </row>
    <row r="60" spans="1:16">
      <c r="A60" s="1"/>
      <c r="B60" s="440" t="s">
        <v>401</v>
      </c>
      <c r="C60" s="444">
        <v>1487</v>
      </c>
      <c r="D60" s="444">
        <v>2225</v>
      </c>
      <c r="E60" s="199">
        <v>2051</v>
      </c>
      <c r="F60" s="199">
        <v>2267</v>
      </c>
      <c r="G60" s="199">
        <v>2151</v>
      </c>
      <c r="H60" s="199">
        <v>2065</v>
      </c>
      <c r="I60" s="199">
        <v>1923</v>
      </c>
      <c r="J60" s="199">
        <v>1718</v>
      </c>
      <c r="K60" s="199">
        <v>1734</v>
      </c>
      <c r="L60" s="199">
        <v>1835</v>
      </c>
      <c r="M60" s="199">
        <v>1813</v>
      </c>
      <c r="N60" s="199">
        <v>1855</v>
      </c>
      <c r="O60" s="182">
        <f t="shared" si="4"/>
        <v>1927</v>
      </c>
      <c r="P60" s="1"/>
    </row>
    <row r="61" spans="1:16">
      <c r="A61" s="1"/>
      <c r="B61" s="441" t="s">
        <v>156</v>
      </c>
      <c r="C61" s="444">
        <v>309</v>
      </c>
      <c r="D61" s="444">
        <v>306</v>
      </c>
      <c r="E61" s="199">
        <v>351</v>
      </c>
      <c r="F61" s="199">
        <v>345</v>
      </c>
      <c r="G61" s="199">
        <v>442</v>
      </c>
      <c r="H61" s="199">
        <v>353</v>
      </c>
      <c r="I61" s="199">
        <v>393</v>
      </c>
      <c r="J61" s="199">
        <v>308</v>
      </c>
      <c r="K61" s="199">
        <v>340</v>
      </c>
      <c r="L61" s="199">
        <v>291</v>
      </c>
      <c r="M61" s="199">
        <v>290</v>
      </c>
      <c r="N61" s="199">
        <v>310</v>
      </c>
      <c r="O61" s="182">
        <f t="shared" si="4"/>
        <v>336.5</v>
      </c>
      <c r="P61" s="1"/>
    </row>
    <row r="62" spans="1:16">
      <c r="A62" s="1"/>
      <c r="B62" s="440" t="s">
        <v>157</v>
      </c>
      <c r="C62" s="444">
        <v>541</v>
      </c>
      <c r="D62" s="444">
        <v>460</v>
      </c>
      <c r="E62" s="199">
        <v>528</v>
      </c>
      <c r="F62" s="199">
        <v>607</v>
      </c>
      <c r="G62" s="199">
        <v>568</v>
      </c>
      <c r="H62" s="199">
        <v>844</v>
      </c>
      <c r="I62" s="199">
        <v>501</v>
      </c>
      <c r="J62" s="199">
        <v>472</v>
      </c>
      <c r="K62" s="199">
        <v>508</v>
      </c>
      <c r="L62" s="199">
        <v>576</v>
      </c>
      <c r="M62" s="199">
        <v>514</v>
      </c>
      <c r="N62" s="199">
        <v>838</v>
      </c>
      <c r="O62" s="182">
        <f t="shared" si="4"/>
        <v>579.75</v>
      </c>
      <c r="P62" s="1"/>
    </row>
    <row r="63" spans="1:16">
      <c r="A63" s="1"/>
      <c r="B63" s="440" t="s">
        <v>158</v>
      </c>
      <c r="C63" s="444">
        <v>607</v>
      </c>
      <c r="D63" s="444">
        <v>662</v>
      </c>
      <c r="E63" s="199">
        <v>773</v>
      </c>
      <c r="F63" s="199">
        <v>790</v>
      </c>
      <c r="G63" s="199">
        <v>730</v>
      </c>
      <c r="H63" s="199">
        <v>730</v>
      </c>
      <c r="I63" s="199">
        <v>725</v>
      </c>
      <c r="J63" s="199">
        <v>536</v>
      </c>
      <c r="K63" s="199">
        <v>513</v>
      </c>
      <c r="L63" s="199">
        <v>562</v>
      </c>
      <c r="M63" s="199">
        <v>570</v>
      </c>
      <c r="N63" s="199">
        <v>501</v>
      </c>
      <c r="O63" s="182">
        <f t="shared" si="4"/>
        <v>641.58333333333337</v>
      </c>
      <c r="P63" s="1"/>
    </row>
    <row r="64" spans="1:16">
      <c r="A64" s="1"/>
      <c r="B64" s="440" t="s">
        <v>159</v>
      </c>
      <c r="C64" s="444">
        <v>582</v>
      </c>
      <c r="D64" s="444">
        <v>608</v>
      </c>
      <c r="E64" s="199">
        <v>706</v>
      </c>
      <c r="F64" s="199">
        <v>732</v>
      </c>
      <c r="G64" s="199">
        <v>720</v>
      </c>
      <c r="H64" s="199">
        <v>723</v>
      </c>
      <c r="I64" s="199">
        <v>699</v>
      </c>
      <c r="J64" s="199">
        <v>626</v>
      </c>
      <c r="K64" s="199">
        <v>574</v>
      </c>
      <c r="L64" s="199">
        <v>612</v>
      </c>
      <c r="M64" s="199">
        <v>561</v>
      </c>
      <c r="N64" s="199">
        <v>1170</v>
      </c>
      <c r="O64" s="182">
        <f t="shared" si="4"/>
        <v>692.75</v>
      </c>
      <c r="P64" s="1"/>
    </row>
    <row r="65" spans="1:16">
      <c r="A65" s="1"/>
      <c r="B65" s="441" t="s">
        <v>160</v>
      </c>
      <c r="C65" s="444">
        <v>1420</v>
      </c>
      <c r="D65" s="444">
        <v>1466</v>
      </c>
      <c r="E65" s="199">
        <v>1588</v>
      </c>
      <c r="F65" s="199">
        <v>1734</v>
      </c>
      <c r="G65" s="199">
        <v>1738</v>
      </c>
      <c r="H65" s="199">
        <v>1699</v>
      </c>
      <c r="I65" s="199">
        <v>1681</v>
      </c>
      <c r="J65" s="199">
        <v>1417</v>
      </c>
      <c r="K65" s="199">
        <v>1424</v>
      </c>
      <c r="L65" s="199">
        <v>1277</v>
      </c>
      <c r="M65" s="199">
        <v>1516</v>
      </c>
      <c r="N65" s="199">
        <v>1481</v>
      </c>
      <c r="O65" s="182">
        <f t="shared" si="4"/>
        <v>1536.75</v>
      </c>
      <c r="P65" s="1"/>
    </row>
    <row r="66" spans="1:16">
      <c r="A66" s="1"/>
      <c r="B66" s="440" t="s">
        <v>402</v>
      </c>
      <c r="C66" s="444">
        <v>1175</v>
      </c>
      <c r="D66" s="444">
        <v>1216</v>
      </c>
      <c r="E66" s="199">
        <v>1233</v>
      </c>
      <c r="F66" s="199">
        <v>1372</v>
      </c>
      <c r="G66" s="199">
        <v>1356</v>
      </c>
      <c r="H66" s="199">
        <v>1335</v>
      </c>
      <c r="I66" s="199">
        <v>1261</v>
      </c>
      <c r="J66" s="199">
        <v>1173</v>
      </c>
      <c r="K66" s="199">
        <v>1093</v>
      </c>
      <c r="L66" s="199">
        <v>1208</v>
      </c>
      <c r="M66" s="199">
        <v>958</v>
      </c>
      <c r="N66" s="199">
        <v>1015</v>
      </c>
      <c r="O66" s="182">
        <f t="shared" si="4"/>
        <v>1199.5833333333333</v>
      </c>
      <c r="P66" s="1"/>
    </row>
    <row r="67" spans="1:16">
      <c r="A67" s="1"/>
      <c r="B67" s="442" t="s">
        <v>162</v>
      </c>
      <c r="C67" s="444">
        <v>1549</v>
      </c>
      <c r="D67" s="444">
        <v>1670</v>
      </c>
      <c r="E67" s="199">
        <v>1793</v>
      </c>
      <c r="F67" s="199">
        <v>1875</v>
      </c>
      <c r="G67" s="199">
        <v>2024</v>
      </c>
      <c r="H67" s="199">
        <v>1890</v>
      </c>
      <c r="I67" s="199">
        <v>1866</v>
      </c>
      <c r="J67" s="199">
        <v>1909</v>
      </c>
      <c r="K67" s="199">
        <v>1765</v>
      </c>
      <c r="L67" s="199">
        <v>1738</v>
      </c>
      <c r="M67" s="199">
        <v>1706</v>
      </c>
      <c r="N67" s="199">
        <v>1713</v>
      </c>
      <c r="O67" s="182">
        <f t="shared" si="4"/>
        <v>1791.5</v>
      </c>
      <c r="P67" s="1"/>
    </row>
    <row r="68" spans="1:16">
      <c r="A68" s="1"/>
      <c r="B68" s="440" t="s">
        <v>214</v>
      </c>
      <c r="C68" s="444">
        <v>653</v>
      </c>
      <c r="D68" s="444">
        <v>829</v>
      </c>
      <c r="E68" s="199">
        <v>846</v>
      </c>
      <c r="F68" s="199">
        <v>1002</v>
      </c>
      <c r="G68" s="199">
        <v>925</v>
      </c>
      <c r="H68" s="199">
        <v>905</v>
      </c>
      <c r="I68" s="199">
        <v>877</v>
      </c>
      <c r="J68" s="199">
        <v>795</v>
      </c>
      <c r="K68" s="199">
        <v>789</v>
      </c>
      <c r="L68" s="199">
        <v>778</v>
      </c>
      <c r="M68" s="199">
        <v>783</v>
      </c>
      <c r="N68" s="199">
        <v>782</v>
      </c>
      <c r="O68" s="182">
        <f t="shared" si="4"/>
        <v>830.33333333333337</v>
      </c>
      <c r="P68" s="1"/>
    </row>
    <row r="69" spans="1:16">
      <c r="A69" s="1"/>
      <c r="B69" s="440" t="s">
        <v>403</v>
      </c>
      <c r="C69" s="444">
        <v>1463</v>
      </c>
      <c r="D69" s="444">
        <v>1576</v>
      </c>
      <c r="E69" s="199">
        <v>1814</v>
      </c>
      <c r="F69" s="199">
        <v>1741</v>
      </c>
      <c r="G69" s="199">
        <v>1728</v>
      </c>
      <c r="H69" s="199">
        <v>1701</v>
      </c>
      <c r="I69" s="199">
        <v>1612</v>
      </c>
      <c r="J69" s="199">
        <v>1500</v>
      </c>
      <c r="K69" s="199">
        <v>1507</v>
      </c>
      <c r="L69" s="199">
        <v>1534</v>
      </c>
      <c r="M69" s="199">
        <v>1558</v>
      </c>
      <c r="N69" s="199">
        <v>3043</v>
      </c>
      <c r="O69" s="182">
        <f t="shared" si="4"/>
        <v>1731.4166666666667</v>
      </c>
      <c r="P69" s="1"/>
    </row>
    <row r="70" spans="1:16">
      <c r="A70" s="1"/>
      <c r="B70" s="440" t="s">
        <v>164</v>
      </c>
      <c r="C70" s="444">
        <v>2200</v>
      </c>
      <c r="D70" s="444">
        <v>2261</v>
      </c>
      <c r="E70" s="199">
        <v>2338</v>
      </c>
      <c r="F70" s="199">
        <v>2444</v>
      </c>
      <c r="G70" s="199">
        <v>2492</v>
      </c>
      <c r="H70" s="199">
        <v>2508</v>
      </c>
      <c r="I70" s="199">
        <v>2493</v>
      </c>
      <c r="J70" s="199">
        <v>2276</v>
      </c>
      <c r="K70" s="199">
        <v>2324</v>
      </c>
      <c r="L70" s="199">
        <v>2400</v>
      </c>
      <c r="M70" s="199">
        <v>2337</v>
      </c>
      <c r="N70" s="199">
        <v>2377</v>
      </c>
      <c r="O70" s="182">
        <f t="shared" si="4"/>
        <v>2370.8333333333335</v>
      </c>
      <c r="P70" s="1"/>
    </row>
    <row r="71" spans="1:16">
      <c r="A71" s="1"/>
      <c r="B71" s="440" t="s">
        <v>165</v>
      </c>
      <c r="C71" s="444">
        <v>1653</v>
      </c>
      <c r="D71" s="444">
        <v>1701</v>
      </c>
      <c r="E71" s="199">
        <v>1929</v>
      </c>
      <c r="F71" s="199">
        <v>2332</v>
      </c>
      <c r="G71" s="199">
        <v>2085</v>
      </c>
      <c r="H71" s="199">
        <v>3365</v>
      </c>
      <c r="I71" s="199">
        <v>1886</v>
      </c>
      <c r="J71" s="199">
        <v>1787</v>
      </c>
      <c r="K71" s="199">
        <v>1565</v>
      </c>
      <c r="L71" s="199">
        <v>1709</v>
      </c>
      <c r="M71" s="199">
        <v>1863</v>
      </c>
      <c r="N71" s="199">
        <v>3338</v>
      </c>
      <c r="O71" s="182">
        <f t="shared" si="4"/>
        <v>2101.0833333333335</v>
      </c>
      <c r="P71" s="1"/>
    </row>
    <row r="72" spans="1:16">
      <c r="A72" s="1"/>
      <c r="B72" s="440" t="s">
        <v>166</v>
      </c>
      <c r="C72" s="444">
        <v>441</v>
      </c>
      <c r="D72" s="444">
        <v>458</v>
      </c>
      <c r="E72" s="199">
        <v>473</v>
      </c>
      <c r="F72" s="199">
        <v>552</v>
      </c>
      <c r="G72" s="199">
        <v>529</v>
      </c>
      <c r="H72" s="199">
        <v>562</v>
      </c>
      <c r="I72" s="199">
        <v>451</v>
      </c>
      <c r="J72" s="199">
        <v>400</v>
      </c>
      <c r="K72" s="199">
        <v>396</v>
      </c>
      <c r="L72" s="199">
        <v>400</v>
      </c>
      <c r="M72" s="199">
        <v>400</v>
      </c>
      <c r="N72" s="199">
        <v>405</v>
      </c>
      <c r="O72" s="182">
        <f t="shared" si="4"/>
        <v>455.58333333333331</v>
      </c>
      <c r="P72" s="1"/>
    </row>
    <row r="73" spans="1:16">
      <c r="A73" s="1"/>
      <c r="B73" s="440" t="s">
        <v>167</v>
      </c>
      <c r="C73" s="444">
        <v>634</v>
      </c>
      <c r="D73" s="444">
        <v>613</v>
      </c>
      <c r="E73" s="199">
        <v>710</v>
      </c>
      <c r="F73" s="199">
        <v>680</v>
      </c>
      <c r="G73" s="199">
        <v>862</v>
      </c>
      <c r="H73" s="199">
        <v>707</v>
      </c>
      <c r="I73" s="199">
        <v>707</v>
      </c>
      <c r="J73" s="199">
        <v>715</v>
      </c>
      <c r="K73" s="199">
        <v>618</v>
      </c>
      <c r="L73" s="199">
        <v>631</v>
      </c>
      <c r="M73" s="199">
        <v>658</v>
      </c>
      <c r="N73" s="199">
        <v>663</v>
      </c>
      <c r="O73" s="182">
        <f t="shared" si="4"/>
        <v>683.16666666666663</v>
      </c>
      <c r="P73" s="1"/>
    </row>
    <row r="74" spans="1:16">
      <c r="A74" s="1"/>
      <c r="B74" s="441" t="s">
        <v>168</v>
      </c>
      <c r="C74" s="444">
        <v>990</v>
      </c>
      <c r="D74" s="444">
        <v>978</v>
      </c>
      <c r="E74" s="199">
        <v>1111</v>
      </c>
      <c r="F74" s="199">
        <v>1158</v>
      </c>
      <c r="G74" s="199">
        <v>1294</v>
      </c>
      <c r="H74" s="199">
        <v>1314</v>
      </c>
      <c r="I74" s="199">
        <v>1050</v>
      </c>
      <c r="J74" s="199">
        <v>902</v>
      </c>
      <c r="K74" s="199">
        <v>1036</v>
      </c>
      <c r="L74" s="199">
        <v>1072</v>
      </c>
      <c r="M74" s="199">
        <v>1013</v>
      </c>
      <c r="N74" s="199">
        <v>1020</v>
      </c>
      <c r="O74" s="182">
        <f t="shared" si="4"/>
        <v>1078.1666666666667</v>
      </c>
      <c r="P74" s="1"/>
    </row>
    <row r="75" spans="1:16">
      <c r="A75" s="1"/>
      <c r="B75" s="440" t="s">
        <v>169</v>
      </c>
      <c r="C75" s="444">
        <v>814</v>
      </c>
      <c r="D75" s="444">
        <v>1049</v>
      </c>
      <c r="E75" s="199">
        <v>945</v>
      </c>
      <c r="F75" s="199">
        <v>1227</v>
      </c>
      <c r="G75" s="199">
        <v>1158</v>
      </c>
      <c r="H75" s="199">
        <v>1052</v>
      </c>
      <c r="I75" s="199">
        <v>1058</v>
      </c>
      <c r="J75" s="199">
        <v>918</v>
      </c>
      <c r="K75" s="199">
        <v>919</v>
      </c>
      <c r="L75" s="199">
        <v>934</v>
      </c>
      <c r="M75" s="199">
        <v>943</v>
      </c>
      <c r="N75" s="199">
        <v>1395</v>
      </c>
      <c r="O75" s="182">
        <f t="shared" si="4"/>
        <v>1034.3333333333333</v>
      </c>
      <c r="P75" s="1"/>
    </row>
    <row r="76" spans="1:16">
      <c r="A76" s="1"/>
      <c r="B76" s="440" t="s">
        <v>170</v>
      </c>
      <c r="C76" s="444">
        <v>468</v>
      </c>
      <c r="D76" s="444">
        <v>483</v>
      </c>
      <c r="E76" s="199">
        <v>495</v>
      </c>
      <c r="F76" s="199">
        <v>537</v>
      </c>
      <c r="G76" s="199">
        <v>1631</v>
      </c>
      <c r="H76" s="199">
        <v>560</v>
      </c>
      <c r="I76" s="199">
        <v>477</v>
      </c>
      <c r="J76" s="199">
        <v>504</v>
      </c>
      <c r="K76" s="199">
        <v>508</v>
      </c>
      <c r="L76" s="199">
        <v>530</v>
      </c>
      <c r="M76" s="199">
        <v>515</v>
      </c>
      <c r="N76" s="199">
        <v>526</v>
      </c>
      <c r="O76" s="182">
        <f t="shared" si="4"/>
        <v>602.83333333333337</v>
      </c>
      <c r="P76" s="1"/>
    </row>
    <row r="77" spans="1:16">
      <c r="A77" s="1"/>
      <c r="B77" s="440" t="s">
        <v>171</v>
      </c>
      <c r="C77" s="444">
        <v>1043</v>
      </c>
      <c r="D77" s="444">
        <v>1310</v>
      </c>
      <c r="E77" s="199">
        <v>1305</v>
      </c>
      <c r="F77" s="199">
        <v>1386</v>
      </c>
      <c r="G77" s="199">
        <v>1297</v>
      </c>
      <c r="H77" s="199">
        <v>1416</v>
      </c>
      <c r="I77" s="199">
        <v>1334</v>
      </c>
      <c r="J77" s="199">
        <v>1262</v>
      </c>
      <c r="K77" s="199">
        <v>1278</v>
      </c>
      <c r="L77" s="199">
        <v>1212</v>
      </c>
      <c r="M77" s="199">
        <v>1213</v>
      </c>
      <c r="N77" s="199">
        <v>1398</v>
      </c>
      <c r="O77" s="182">
        <f t="shared" si="4"/>
        <v>1287.8333333333333</v>
      </c>
      <c r="P77" s="1"/>
    </row>
    <row r="78" spans="1:16">
      <c r="A78" s="1"/>
      <c r="B78" s="440" t="s">
        <v>172</v>
      </c>
      <c r="C78" s="444">
        <v>857</v>
      </c>
      <c r="D78" s="444">
        <v>877</v>
      </c>
      <c r="E78" s="199">
        <v>1001</v>
      </c>
      <c r="F78" s="199">
        <v>1090</v>
      </c>
      <c r="G78" s="199">
        <v>1077</v>
      </c>
      <c r="H78" s="199">
        <v>1070</v>
      </c>
      <c r="I78" s="199">
        <v>952</v>
      </c>
      <c r="J78" s="199">
        <v>811</v>
      </c>
      <c r="K78" s="199">
        <v>871</v>
      </c>
      <c r="L78" s="199">
        <v>898</v>
      </c>
      <c r="M78" s="199">
        <v>876</v>
      </c>
      <c r="N78" s="199">
        <v>870</v>
      </c>
      <c r="O78" s="182">
        <f t="shared" si="4"/>
        <v>937.5</v>
      </c>
      <c r="P78" s="1"/>
    </row>
    <row r="79" spans="1:16">
      <c r="A79" s="1"/>
      <c r="B79" s="440" t="s">
        <v>173</v>
      </c>
      <c r="C79" s="444">
        <v>396</v>
      </c>
      <c r="D79" s="444">
        <v>427</v>
      </c>
      <c r="E79" s="199">
        <v>834</v>
      </c>
      <c r="F79" s="199">
        <v>540</v>
      </c>
      <c r="G79" s="199">
        <v>476</v>
      </c>
      <c r="H79" s="199">
        <v>481</v>
      </c>
      <c r="I79" s="199">
        <v>529</v>
      </c>
      <c r="J79" s="199">
        <v>470</v>
      </c>
      <c r="K79" s="199">
        <v>441</v>
      </c>
      <c r="L79" s="199">
        <v>437</v>
      </c>
      <c r="M79" s="199">
        <v>455</v>
      </c>
      <c r="N79" s="199">
        <v>991</v>
      </c>
      <c r="O79" s="182">
        <f t="shared" si="4"/>
        <v>539.75</v>
      </c>
      <c r="P79" s="1"/>
    </row>
    <row r="80" spans="1:16">
      <c r="A80" s="1"/>
      <c r="B80" s="440" t="s">
        <v>404</v>
      </c>
      <c r="C80" s="444">
        <v>727</v>
      </c>
      <c r="D80" s="444">
        <v>730</v>
      </c>
      <c r="E80" s="199">
        <v>837</v>
      </c>
      <c r="F80" s="199">
        <v>1053</v>
      </c>
      <c r="G80" s="199">
        <v>785</v>
      </c>
      <c r="H80" s="199">
        <v>878</v>
      </c>
      <c r="I80" s="199">
        <v>678</v>
      </c>
      <c r="J80" s="199">
        <v>764</v>
      </c>
      <c r="K80" s="199">
        <v>701</v>
      </c>
      <c r="L80" s="199">
        <v>707</v>
      </c>
      <c r="M80" s="199">
        <v>709</v>
      </c>
      <c r="N80" s="199">
        <v>694</v>
      </c>
      <c r="O80" s="182">
        <f t="shared" si="4"/>
        <v>771.91666666666663</v>
      </c>
      <c r="P80" s="1"/>
    </row>
    <row r="81" spans="1:16">
      <c r="A81" s="1"/>
      <c r="B81" s="440" t="s">
        <v>405</v>
      </c>
      <c r="C81" s="444">
        <v>49</v>
      </c>
      <c r="D81" s="444">
        <v>61</v>
      </c>
      <c r="E81" s="199">
        <v>47</v>
      </c>
      <c r="F81" s="199">
        <v>97</v>
      </c>
      <c r="G81" s="199">
        <v>80</v>
      </c>
      <c r="H81" s="199">
        <v>110</v>
      </c>
      <c r="I81" s="199">
        <v>96</v>
      </c>
      <c r="J81" s="199">
        <v>54</v>
      </c>
      <c r="K81" s="199">
        <v>48</v>
      </c>
      <c r="L81" s="199">
        <v>52</v>
      </c>
      <c r="M81" s="199">
        <v>52</v>
      </c>
      <c r="N81" s="199">
        <v>99</v>
      </c>
      <c r="O81" s="182">
        <f t="shared" si="4"/>
        <v>70.416666666666671</v>
      </c>
      <c r="P81" s="1"/>
    </row>
    <row r="82" spans="1:16">
      <c r="A82" s="1"/>
      <c r="B82" s="440" t="s">
        <v>327</v>
      </c>
      <c r="C82" s="444">
        <v>310</v>
      </c>
      <c r="D82" s="444">
        <v>279</v>
      </c>
      <c r="E82" s="199">
        <v>404</v>
      </c>
      <c r="F82" s="199">
        <v>457</v>
      </c>
      <c r="G82" s="199">
        <v>393</v>
      </c>
      <c r="H82" s="199">
        <v>405</v>
      </c>
      <c r="I82" s="199">
        <v>365</v>
      </c>
      <c r="J82" s="199">
        <v>326</v>
      </c>
      <c r="K82" s="199">
        <v>309</v>
      </c>
      <c r="L82" s="199">
        <v>287</v>
      </c>
      <c r="M82" s="199">
        <v>307</v>
      </c>
      <c r="N82" s="199">
        <v>301</v>
      </c>
      <c r="O82" s="182">
        <f t="shared" si="4"/>
        <v>345.25</v>
      </c>
      <c r="P82" s="1"/>
    </row>
    <row r="83" spans="1:16">
      <c r="A83" s="1"/>
      <c r="B83" s="441" t="s">
        <v>174</v>
      </c>
      <c r="C83" s="444">
        <v>183</v>
      </c>
      <c r="D83" s="444">
        <v>149</v>
      </c>
      <c r="E83" s="199">
        <v>116</v>
      </c>
      <c r="F83" s="199">
        <v>169</v>
      </c>
      <c r="G83" s="199">
        <v>101</v>
      </c>
      <c r="H83" s="199">
        <v>247</v>
      </c>
      <c r="I83" s="199">
        <v>203</v>
      </c>
      <c r="J83" s="199">
        <v>62</v>
      </c>
      <c r="K83" s="199">
        <v>57</v>
      </c>
      <c r="L83" s="199">
        <v>188</v>
      </c>
      <c r="M83" s="199">
        <v>67</v>
      </c>
      <c r="N83" s="199">
        <v>84</v>
      </c>
      <c r="O83" s="182">
        <f>AVERAGE(C83:N83)</f>
        <v>135.5</v>
      </c>
      <c r="P83" s="1"/>
    </row>
    <row r="84" spans="1:16">
      <c r="A84" s="1"/>
      <c r="B84" s="380" t="s">
        <v>175</v>
      </c>
      <c r="C84" s="186">
        <f>SUM(C55:C83)</f>
        <v>28305</v>
      </c>
      <c r="D84" s="186">
        <f t="shared" ref="D84:O84" si="5">SUM(D55:D83)</f>
        <v>30663</v>
      </c>
      <c r="E84" s="186">
        <f t="shared" si="5"/>
        <v>33060</v>
      </c>
      <c r="F84" s="186">
        <f t="shared" si="5"/>
        <v>36647</v>
      </c>
      <c r="G84" s="186">
        <f t="shared" si="5"/>
        <v>34524</v>
      </c>
      <c r="H84" s="186">
        <f t="shared" si="5"/>
        <v>36298</v>
      </c>
      <c r="I84" s="186">
        <f t="shared" si="5"/>
        <v>32568</v>
      </c>
      <c r="J84" s="186">
        <f t="shared" si="5"/>
        <v>30093</v>
      </c>
      <c r="K84" s="186">
        <f t="shared" si="5"/>
        <v>28796</v>
      </c>
      <c r="L84" s="186">
        <f t="shared" si="5"/>
        <v>29578</v>
      </c>
      <c r="M84" s="186">
        <f t="shared" si="5"/>
        <v>29497</v>
      </c>
      <c r="N84" s="186">
        <f t="shared" si="5"/>
        <v>36509</v>
      </c>
      <c r="O84" s="186">
        <f t="shared" si="5"/>
        <v>32211.5</v>
      </c>
      <c r="P84" s="1"/>
    </row>
    <row r="85" spans="1:16">
      <c r="A85" s="1"/>
      <c r="B85" s="213" t="s">
        <v>176</v>
      </c>
      <c r="C85" s="448">
        <v>1853</v>
      </c>
      <c r="D85" s="448">
        <v>1852</v>
      </c>
      <c r="E85" s="156">
        <v>2144</v>
      </c>
      <c r="F85" s="156">
        <v>2084</v>
      </c>
      <c r="G85" s="156">
        <v>2033</v>
      </c>
      <c r="H85" s="492">
        <v>1971</v>
      </c>
      <c r="I85" s="199">
        <v>1947</v>
      </c>
      <c r="J85" s="199">
        <v>1427</v>
      </c>
      <c r="K85" s="199">
        <v>1550</v>
      </c>
      <c r="L85" s="156">
        <v>1688</v>
      </c>
      <c r="M85" s="520">
        <v>1641</v>
      </c>
      <c r="N85" s="520">
        <v>1609</v>
      </c>
      <c r="O85" s="182">
        <f t="shared" ref="O85:O104" si="6">AVERAGE(C85:N85)</f>
        <v>1816.5833333333333</v>
      </c>
      <c r="P85" s="1"/>
    </row>
    <row r="86" spans="1:16">
      <c r="A86" s="1"/>
      <c r="B86" s="213" t="s">
        <v>177</v>
      </c>
      <c r="C86" s="448">
        <v>158</v>
      </c>
      <c r="D86" s="448">
        <v>161</v>
      </c>
      <c r="E86" s="199">
        <v>159</v>
      </c>
      <c r="F86" s="199">
        <v>183</v>
      </c>
      <c r="G86" s="199">
        <v>242</v>
      </c>
      <c r="H86" s="492">
        <v>217</v>
      </c>
      <c r="I86" s="199">
        <v>218</v>
      </c>
      <c r="J86" s="199">
        <v>109</v>
      </c>
      <c r="K86" s="199">
        <v>109</v>
      </c>
      <c r="L86" s="199">
        <v>111</v>
      </c>
      <c r="M86" s="199">
        <v>121</v>
      </c>
      <c r="N86" s="199">
        <v>164</v>
      </c>
      <c r="O86" s="182">
        <f t="shared" si="6"/>
        <v>162.66666666666666</v>
      </c>
      <c r="P86" s="1"/>
    </row>
    <row r="87" spans="1:16">
      <c r="A87" s="1"/>
      <c r="B87" s="213" t="s">
        <v>178</v>
      </c>
      <c r="C87" s="448">
        <v>28</v>
      </c>
      <c r="D87" s="448">
        <v>27</v>
      </c>
      <c r="E87" s="199">
        <v>28</v>
      </c>
      <c r="F87" s="199">
        <v>42</v>
      </c>
      <c r="G87" s="199">
        <v>60</v>
      </c>
      <c r="H87" s="492">
        <v>37</v>
      </c>
      <c r="I87" s="199">
        <v>52</v>
      </c>
      <c r="J87" s="199">
        <v>25</v>
      </c>
      <c r="K87" s="199">
        <v>56</v>
      </c>
      <c r="L87" s="199">
        <v>86</v>
      </c>
      <c r="M87" s="199">
        <v>30</v>
      </c>
      <c r="N87" s="199"/>
      <c r="O87" s="182">
        <f t="shared" si="6"/>
        <v>42.81818181818182</v>
      </c>
      <c r="P87" s="1"/>
    </row>
    <row r="88" spans="1:16">
      <c r="A88" s="1"/>
      <c r="B88" s="213" t="s">
        <v>179</v>
      </c>
      <c r="C88" s="448">
        <v>161</v>
      </c>
      <c r="D88" s="448">
        <v>156</v>
      </c>
      <c r="E88" s="199">
        <v>156</v>
      </c>
      <c r="F88" s="199">
        <v>160</v>
      </c>
      <c r="G88" s="199">
        <v>161</v>
      </c>
      <c r="H88" s="492">
        <v>162</v>
      </c>
      <c r="I88" s="199">
        <v>161</v>
      </c>
      <c r="J88" s="199">
        <v>58</v>
      </c>
      <c r="K88" s="199">
        <v>57</v>
      </c>
      <c r="L88" s="199">
        <v>57</v>
      </c>
      <c r="M88" s="199">
        <v>59</v>
      </c>
      <c r="N88" s="199">
        <v>59</v>
      </c>
      <c r="O88" s="182">
        <f t="shared" si="6"/>
        <v>117.25</v>
      </c>
      <c r="P88" s="1"/>
    </row>
    <row r="89" spans="1:16">
      <c r="A89" s="1"/>
      <c r="B89" s="213" t="s">
        <v>180</v>
      </c>
      <c r="C89" s="448">
        <v>270</v>
      </c>
      <c r="D89" s="448">
        <v>284</v>
      </c>
      <c r="E89" s="199">
        <v>296</v>
      </c>
      <c r="F89" s="199">
        <v>340</v>
      </c>
      <c r="G89" s="199">
        <v>380</v>
      </c>
      <c r="H89" s="492">
        <v>359</v>
      </c>
      <c r="I89" s="199">
        <v>379</v>
      </c>
      <c r="J89" s="199">
        <v>386</v>
      </c>
      <c r="K89" s="199">
        <v>401</v>
      </c>
      <c r="L89" s="199">
        <v>391</v>
      </c>
      <c r="M89" s="199">
        <v>377</v>
      </c>
      <c r="N89" s="199">
        <v>379</v>
      </c>
      <c r="O89" s="182">
        <f t="shared" si="6"/>
        <v>353.5</v>
      </c>
      <c r="P89" s="1"/>
    </row>
    <row r="90" spans="1:16">
      <c r="A90" s="1"/>
      <c r="B90" s="213" t="s">
        <v>181</v>
      </c>
      <c r="C90" s="448">
        <v>125</v>
      </c>
      <c r="D90" s="448">
        <v>101</v>
      </c>
      <c r="E90" s="199">
        <v>161</v>
      </c>
      <c r="F90" s="199">
        <v>141</v>
      </c>
      <c r="G90" s="199">
        <v>131</v>
      </c>
      <c r="H90" s="492">
        <v>123</v>
      </c>
      <c r="I90" s="199">
        <v>122</v>
      </c>
      <c r="J90" s="199">
        <v>30</v>
      </c>
      <c r="K90" s="199">
        <v>36</v>
      </c>
      <c r="L90" s="199">
        <v>35</v>
      </c>
      <c r="M90" s="199">
        <v>53</v>
      </c>
      <c r="N90" s="199">
        <v>39</v>
      </c>
      <c r="O90" s="182">
        <f t="shared" si="6"/>
        <v>91.416666666666671</v>
      </c>
      <c r="P90" s="1"/>
    </row>
    <row r="91" spans="1:16">
      <c r="A91" s="1"/>
      <c r="B91" s="213" t="s">
        <v>182</v>
      </c>
      <c r="C91" s="448">
        <v>237</v>
      </c>
      <c r="D91" s="448">
        <v>237</v>
      </c>
      <c r="E91" s="199">
        <v>271</v>
      </c>
      <c r="F91" s="199">
        <v>262</v>
      </c>
      <c r="G91" s="199">
        <v>244</v>
      </c>
      <c r="H91" s="492">
        <v>355</v>
      </c>
      <c r="I91" s="199">
        <v>270</v>
      </c>
      <c r="J91" s="199">
        <v>322</v>
      </c>
      <c r="K91" s="199">
        <v>257</v>
      </c>
      <c r="L91" s="199">
        <v>251</v>
      </c>
      <c r="M91" s="199">
        <v>261</v>
      </c>
      <c r="N91" s="199">
        <v>248</v>
      </c>
      <c r="O91" s="182">
        <f t="shared" si="6"/>
        <v>267.91666666666669</v>
      </c>
      <c r="P91" s="1"/>
    </row>
    <row r="92" spans="1:16">
      <c r="A92" s="1"/>
      <c r="B92" s="213" t="s">
        <v>183</v>
      </c>
      <c r="C92" s="448">
        <v>188</v>
      </c>
      <c r="D92" s="448">
        <v>170</v>
      </c>
      <c r="E92" s="199">
        <v>188</v>
      </c>
      <c r="F92" s="199">
        <v>203</v>
      </c>
      <c r="G92" s="199">
        <v>197</v>
      </c>
      <c r="H92" s="492">
        <v>220</v>
      </c>
      <c r="I92" s="199">
        <v>217</v>
      </c>
      <c r="J92" s="199">
        <v>156</v>
      </c>
      <c r="K92" s="199">
        <v>165</v>
      </c>
      <c r="L92" s="199">
        <v>172</v>
      </c>
      <c r="M92" s="199">
        <v>162</v>
      </c>
      <c r="N92" s="199">
        <v>167</v>
      </c>
      <c r="O92" s="182">
        <f t="shared" si="6"/>
        <v>183.75</v>
      </c>
      <c r="P92" s="1"/>
    </row>
    <row r="93" spans="1:16">
      <c r="A93" s="1"/>
      <c r="B93" s="213" t="s">
        <v>184</v>
      </c>
      <c r="C93" s="448">
        <v>141</v>
      </c>
      <c r="D93" s="448">
        <v>126</v>
      </c>
      <c r="E93" s="199">
        <v>115</v>
      </c>
      <c r="F93" s="199">
        <v>115</v>
      </c>
      <c r="G93" s="199">
        <v>111</v>
      </c>
      <c r="H93" s="492">
        <v>114</v>
      </c>
      <c r="I93" s="199">
        <v>116</v>
      </c>
      <c r="J93" s="199">
        <v>89</v>
      </c>
      <c r="K93" s="199">
        <v>89</v>
      </c>
      <c r="L93" s="199">
        <v>89</v>
      </c>
      <c r="M93" s="199">
        <v>89</v>
      </c>
      <c r="N93" s="199">
        <v>89</v>
      </c>
      <c r="O93" s="182">
        <f t="shared" si="6"/>
        <v>106.91666666666667</v>
      </c>
      <c r="P93" s="1"/>
    </row>
    <row r="94" spans="1:16">
      <c r="A94" s="1"/>
      <c r="B94" s="213" t="s">
        <v>185</v>
      </c>
      <c r="C94" s="448">
        <v>271</v>
      </c>
      <c r="D94" s="448">
        <v>275</v>
      </c>
      <c r="E94" s="199">
        <v>260</v>
      </c>
      <c r="F94" s="199">
        <v>390</v>
      </c>
      <c r="G94" s="199">
        <v>329</v>
      </c>
      <c r="H94" s="492">
        <v>314</v>
      </c>
      <c r="I94" s="199">
        <v>313</v>
      </c>
      <c r="J94" s="199">
        <v>261</v>
      </c>
      <c r="K94" s="199">
        <v>277</v>
      </c>
      <c r="L94" s="199">
        <v>306</v>
      </c>
      <c r="M94" s="199">
        <v>292</v>
      </c>
      <c r="N94" s="199">
        <v>332</v>
      </c>
      <c r="O94" s="182">
        <f t="shared" si="6"/>
        <v>301.66666666666669</v>
      </c>
      <c r="P94" s="1"/>
    </row>
    <row r="95" spans="1:16">
      <c r="A95" s="1"/>
      <c r="B95" s="213" t="s">
        <v>186</v>
      </c>
      <c r="C95" s="448">
        <v>409</v>
      </c>
      <c r="D95" s="448">
        <v>387</v>
      </c>
      <c r="E95" s="199">
        <v>416</v>
      </c>
      <c r="F95" s="199">
        <v>416</v>
      </c>
      <c r="G95" s="199">
        <v>418</v>
      </c>
      <c r="H95" s="492">
        <v>413</v>
      </c>
      <c r="I95" s="199">
        <v>430</v>
      </c>
      <c r="J95" s="199">
        <v>364</v>
      </c>
      <c r="K95" s="199">
        <v>385</v>
      </c>
      <c r="L95" s="199">
        <v>377</v>
      </c>
      <c r="M95" s="199">
        <v>393</v>
      </c>
      <c r="N95" s="199">
        <v>374</v>
      </c>
      <c r="O95" s="182">
        <f t="shared" si="6"/>
        <v>398.5</v>
      </c>
      <c r="P95" s="1"/>
    </row>
    <row r="96" spans="1:16">
      <c r="A96" s="1"/>
      <c r="B96" s="213" t="s">
        <v>187</v>
      </c>
      <c r="C96" s="448">
        <v>161</v>
      </c>
      <c r="D96" s="448">
        <v>159</v>
      </c>
      <c r="E96" s="199">
        <v>161</v>
      </c>
      <c r="F96" s="199">
        <v>202</v>
      </c>
      <c r="G96" s="199">
        <v>180</v>
      </c>
      <c r="H96" s="492">
        <v>177</v>
      </c>
      <c r="I96" s="199">
        <v>174</v>
      </c>
      <c r="J96" s="199">
        <v>135</v>
      </c>
      <c r="K96" s="199">
        <v>148</v>
      </c>
      <c r="L96" s="199">
        <v>159</v>
      </c>
      <c r="M96" s="199">
        <v>156</v>
      </c>
      <c r="N96" s="199">
        <v>146</v>
      </c>
      <c r="O96" s="182">
        <f t="shared" si="6"/>
        <v>163.16666666666666</v>
      </c>
      <c r="P96" s="1"/>
    </row>
    <row r="97" spans="1:16">
      <c r="A97" s="1"/>
      <c r="B97" s="213" t="s">
        <v>188</v>
      </c>
      <c r="C97" s="448">
        <v>110</v>
      </c>
      <c r="D97" s="448">
        <v>110</v>
      </c>
      <c r="E97" s="199">
        <v>112</v>
      </c>
      <c r="F97" s="199">
        <v>110</v>
      </c>
      <c r="G97" s="199">
        <v>110</v>
      </c>
      <c r="H97" s="492">
        <v>112</v>
      </c>
      <c r="I97" s="199">
        <v>112</v>
      </c>
      <c r="J97" s="199">
        <v>110</v>
      </c>
      <c r="K97" s="199">
        <v>110</v>
      </c>
      <c r="L97" s="199">
        <v>110</v>
      </c>
      <c r="M97" s="199">
        <v>110</v>
      </c>
      <c r="N97" s="199">
        <v>110</v>
      </c>
      <c r="O97" s="182">
        <f t="shared" si="6"/>
        <v>110.5</v>
      </c>
      <c r="P97" s="1"/>
    </row>
    <row r="98" spans="1:16">
      <c r="A98" s="1"/>
      <c r="B98" s="213" t="s">
        <v>189</v>
      </c>
      <c r="C98" s="448">
        <v>17</v>
      </c>
      <c r="D98" s="448">
        <v>17</v>
      </c>
      <c r="E98" s="199">
        <v>19</v>
      </c>
      <c r="F98" s="199">
        <v>30</v>
      </c>
      <c r="G98" s="199">
        <v>24</v>
      </c>
      <c r="H98" s="492">
        <v>24</v>
      </c>
      <c r="I98" s="199">
        <v>24</v>
      </c>
      <c r="J98" s="199">
        <v>8</v>
      </c>
      <c r="K98" s="199">
        <v>8</v>
      </c>
      <c r="L98" s="199">
        <v>8</v>
      </c>
      <c r="M98" s="199">
        <v>8</v>
      </c>
      <c r="N98" s="199">
        <v>8</v>
      </c>
      <c r="O98" s="182">
        <f t="shared" si="6"/>
        <v>16.25</v>
      </c>
      <c r="P98" s="1"/>
    </row>
    <row r="99" spans="1:16">
      <c r="A99" s="1"/>
      <c r="B99" s="213" t="s">
        <v>190</v>
      </c>
      <c r="C99" s="448">
        <v>206</v>
      </c>
      <c r="D99" s="448">
        <v>207</v>
      </c>
      <c r="E99" s="199">
        <v>206</v>
      </c>
      <c r="F99" s="199">
        <v>305</v>
      </c>
      <c r="G99" s="199">
        <v>223</v>
      </c>
      <c r="H99" s="492">
        <v>223</v>
      </c>
      <c r="I99" s="199">
        <v>202</v>
      </c>
      <c r="J99" s="199">
        <v>181</v>
      </c>
      <c r="K99" s="199">
        <v>181</v>
      </c>
      <c r="L99" s="199">
        <v>203</v>
      </c>
      <c r="M99" s="199">
        <v>261</v>
      </c>
      <c r="N99" s="199">
        <v>196</v>
      </c>
      <c r="O99" s="182">
        <f t="shared" si="6"/>
        <v>216.16666666666666</v>
      </c>
      <c r="P99" s="1"/>
    </row>
    <row r="100" spans="1:16">
      <c r="A100" s="1"/>
      <c r="B100" s="213" t="s">
        <v>191</v>
      </c>
      <c r="C100" s="448">
        <v>252</v>
      </c>
      <c r="D100" s="448">
        <v>242</v>
      </c>
      <c r="E100" s="199">
        <v>271</v>
      </c>
      <c r="F100" s="199">
        <v>287</v>
      </c>
      <c r="G100" s="199">
        <v>270</v>
      </c>
      <c r="H100" s="492">
        <v>262</v>
      </c>
      <c r="I100" s="199">
        <v>275</v>
      </c>
      <c r="J100" s="199">
        <v>215</v>
      </c>
      <c r="K100" s="199">
        <v>215</v>
      </c>
      <c r="L100" s="199">
        <v>208</v>
      </c>
      <c r="M100" s="199">
        <v>203</v>
      </c>
      <c r="N100" s="199"/>
      <c r="O100" s="182">
        <f t="shared" si="6"/>
        <v>245.45454545454547</v>
      </c>
      <c r="P100" s="1"/>
    </row>
    <row r="101" spans="1:16">
      <c r="A101" s="1"/>
      <c r="B101" s="380" t="s">
        <v>192</v>
      </c>
      <c r="C101" s="186">
        <f>SUM(C85:C100)</f>
        <v>4587</v>
      </c>
      <c r="D101" s="186">
        <f>SUM(D85:D100)</f>
        <v>4511</v>
      </c>
      <c r="E101" s="186">
        <f>SUM(E85:E100)</f>
        <v>4963</v>
      </c>
      <c r="F101" s="186">
        <f>SUM(F85:F100)</f>
        <v>5270</v>
      </c>
      <c r="G101" s="186">
        <f t="shared" ref="G101:O101" si="7">SUM(G85:G100)</f>
        <v>5113</v>
      </c>
      <c r="H101" s="186">
        <f t="shared" si="7"/>
        <v>5083</v>
      </c>
      <c r="I101" s="186">
        <f t="shared" si="7"/>
        <v>5012</v>
      </c>
      <c r="J101" s="186">
        <f t="shared" si="7"/>
        <v>3876</v>
      </c>
      <c r="K101" s="186">
        <f t="shared" si="7"/>
        <v>4044</v>
      </c>
      <c r="L101" s="186">
        <f t="shared" si="7"/>
        <v>4251</v>
      </c>
      <c r="M101" s="186">
        <f t="shared" si="7"/>
        <v>4216</v>
      </c>
      <c r="N101" s="186">
        <f t="shared" si="7"/>
        <v>3920</v>
      </c>
      <c r="O101" s="186">
        <f t="shared" si="7"/>
        <v>4594.5227272727261</v>
      </c>
      <c r="P101" s="1"/>
    </row>
    <row r="102" spans="1:16">
      <c r="A102" s="1"/>
      <c r="B102" s="213" t="s">
        <v>193</v>
      </c>
      <c r="C102" s="449">
        <v>4077</v>
      </c>
      <c r="D102" s="449">
        <v>4202</v>
      </c>
      <c r="E102" s="156">
        <v>4707</v>
      </c>
      <c r="F102" s="156">
        <v>4709</v>
      </c>
      <c r="G102" s="156">
        <v>5497</v>
      </c>
      <c r="H102" s="156">
        <v>4924</v>
      </c>
      <c r="I102" s="156">
        <v>4906</v>
      </c>
      <c r="J102" s="156">
        <v>2078</v>
      </c>
      <c r="K102" s="156">
        <v>5124</v>
      </c>
      <c r="L102" s="156">
        <v>5048</v>
      </c>
      <c r="M102" s="520">
        <v>5184</v>
      </c>
      <c r="N102" s="520">
        <v>4519</v>
      </c>
      <c r="O102" s="182">
        <f t="shared" si="6"/>
        <v>4581.25</v>
      </c>
      <c r="P102" s="1"/>
    </row>
    <row r="103" spans="1:16">
      <c r="A103" s="1"/>
      <c r="B103" s="213" t="s">
        <v>194</v>
      </c>
      <c r="C103" s="449">
        <v>2782</v>
      </c>
      <c r="D103" s="449">
        <v>2820</v>
      </c>
      <c r="E103" s="199">
        <v>3003</v>
      </c>
      <c r="F103" s="199">
        <v>4020</v>
      </c>
      <c r="G103" s="199">
        <v>4173</v>
      </c>
      <c r="H103" s="199">
        <v>3493</v>
      </c>
      <c r="I103" s="199">
        <v>3314</v>
      </c>
      <c r="J103" s="199">
        <v>1944</v>
      </c>
      <c r="K103" s="199">
        <v>2243</v>
      </c>
      <c r="L103" s="199">
        <v>2879</v>
      </c>
      <c r="M103" s="199">
        <v>2985</v>
      </c>
      <c r="N103" s="199">
        <v>3241</v>
      </c>
      <c r="O103" s="182">
        <f t="shared" si="6"/>
        <v>3074.75</v>
      </c>
      <c r="P103" s="1"/>
    </row>
    <row r="104" spans="1:16">
      <c r="A104" s="1"/>
      <c r="B104" s="213" t="s">
        <v>195</v>
      </c>
      <c r="C104" s="449">
        <v>801</v>
      </c>
      <c r="D104" s="449">
        <v>1140</v>
      </c>
      <c r="E104" s="199">
        <v>935</v>
      </c>
      <c r="F104" s="199">
        <v>1292</v>
      </c>
      <c r="G104" s="199">
        <v>1230</v>
      </c>
      <c r="H104" s="199">
        <v>1355</v>
      </c>
      <c r="I104" s="199">
        <v>1210</v>
      </c>
      <c r="J104" s="199">
        <v>582</v>
      </c>
      <c r="K104" s="199">
        <v>1227</v>
      </c>
      <c r="L104" s="199">
        <v>1010</v>
      </c>
      <c r="M104" s="199">
        <v>923</v>
      </c>
      <c r="N104" s="199">
        <v>981</v>
      </c>
      <c r="O104" s="182">
        <f t="shared" si="6"/>
        <v>1057.1666666666667</v>
      </c>
      <c r="P104" s="1"/>
    </row>
    <row r="105" spans="1:16">
      <c r="A105" s="1"/>
      <c r="B105" s="380" t="s">
        <v>196</v>
      </c>
      <c r="C105" s="186">
        <f>SUM(C102:C104)</f>
        <v>7660</v>
      </c>
      <c r="D105" s="186">
        <f>SUM(D102:D104)</f>
        <v>8162</v>
      </c>
      <c r="E105" s="186">
        <f>SUM(E102:E104)</f>
        <v>8645</v>
      </c>
      <c r="F105" s="186">
        <f>SUM(F102:F104)</f>
        <v>10021</v>
      </c>
      <c r="G105" s="186">
        <f t="shared" ref="G105:O105" si="8">SUM(G102:G104)</f>
        <v>10900</v>
      </c>
      <c r="H105" s="186">
        <f t="shared" si="8"/>
        <v>9772</v>
      </c>
      <c r="I105" s="186">
        <f t="shared" si="8"/>
        <v>9430</v>
      </c>
      <c r="J105" s="186">
        <f t="shared" si="8"/>
        <v>4604</v>
      </c>
      <c r="K105" s="186">
        <f t="shared" si="8"/>
        <v>8594</v>
      </c>
      <c r="L105" s="186">
        <f t="shared" si="8"/>
        <v>8937</v>
      </c>
      <c r="M105" s="186">
        <f t="shared" si="8"/>
        <v>9092</v>
      </c>
      <c r="N105" s="186">
        <f t="shared" si="8"/>
        <v>8741</v>
      </c>
      <c r="O105" s="186">
        <f t="shared" si="8"/>
        <v>8713.1666666666661</v>
      </c>
      <c r="P105" s="1"/>
    </row>
    <row r="106" spans="1:16">
      <c r="A106" s="1"/>
      <c r="B106" s="213" t="s">
        <v>197</v>
      </c>
      <c r="C106" s="450">
        <v>1788</v>
      </c>
      <c r="D106" s="450">
        <v>2186</v>
      </c>
      <c r="E106" s="156">
        <v>2304</v>
      </c>
      <c r="F106" s="156">
        <v>1749</v>
      </c>
      <c r="G106" s="156">
        <v>4262</v>
      </c>
      <c r="H106" s="156">
        <v>2679</v>
      </c>
      <c r="I106" s="156">
        <v>2016</v>
      </c>
      <c r="J106" s="156">
        <v>580</v>
      </c>
      <c r="K106" s="156">
        <v>1306</v>
      </c>
      <c r="L106" s="156">
        <v>1899</v>
      </c>
      <c r="M106" s="520">
        <v>1583</v>
      </c>
      <c r="N106" s="520">
        <v>1798</v>
      </c>
      <c r="O106" s="182">
        <f>AVERAGE(C106:N106)</f>
        <v>2012.5</v>
      </c>
      <c r="P106" s="1"/>
    </row>
    <row r="107" spans="1:16">
      <c r="A107" s="1"/>
      <c r="B107" s="213" t="s">
        <v>198</v>
      </c>
      <c r="C107" s="450">
        <v>11374</v>
      </c>
      <c r="D107" s="450">
        <v>11143</v>
      </c>
      <c r="E107" s="199">
        <v>11676</v>
      </c>
      <c r="F107" s="199">
        <v>13287</v>
      </c>
      <c r="G107" s="199">
        <v>14084</v>
      </c>
      <c r="H107" s="199">
        <v>12694</v>
      </c>
      <c r="I107" s="199">
        <v>4580</v>
      </c>
      <c r="J107" s="199">
        <v>13334</v>
      </c>
      <c r="K107" s="199">
        <v>11311</v>
      </c>
      <c r="L107" s="199">
        <v>10419</v>
      </c>
      <c r="M107" s="199">
        <v>11625</v>
      </c>
      <c r="N107" s="199">
        <v>11219</v>
      </c>
      <c r="O107" s="182">
        <f>AVERAGE(C107:N107)</f>
        <v>11395.5</v>
      </c>
      <c r="P107" s="1"/>
    </row>
    <row r="108" spans="1:16">
      <c r="A108" s="1"/>
      <c r="B108" s="213" t="s">
        <v>199</v>
      </c>
      <c r="C108" s="450">
        <v>6054</v>
      </c>
      <c r="D108" s="450">
        <v>4135</v>
      </c>
      <c r="E108" s="199">
        <v>6169</v>
      </c>
      <c r="F108" s="199">
        <v>7124</v>
      </c>
      <c r="G108" s="199">
        <v>6944</v>
      </c>
      <c r="H108" s="199">
        <v>6758</v>
      </c>
      <c r="I108" s="199">
        <v>1529</v>
      </c>
      <c r="J108" s="199">
        <v>3204</v>
      </c>
      <c r="K108" s="199">
        <v>6849</v>
      </c>
      <c r="L108" s="199">
        <v>3630</v>
      </c>
      <c r="M108" s="199">
        <v>3377</v>
      </c>
      <c r="N108" s="199">
        <v>5956</v>
      </c>
      <c r="O108" s="182">
        <f>AVERAGE(C108:N108)</f>
        <v>5144.083333333333</v>
      </c>
      <c r="P108" s="1"/>
    </row>
    <row r="109" spans="1:16">
      <c r="A109" s="1"/>
      <c r="B109" s="213" t="s">
        <v>318</v>
      </c>
      <c r="C109" s="450">
        <v>35131</v>
      </c>
      <c r="D109" s="450">
        <v>36663</v>
      </c>
      <c r="E109" s="199">
        <v>34816</v>
      </c>
      <c r="F109" s="199">
        <v>37430</v>
      </c>
      <c r="G109" s="199">
        <v>36978</v>
      </c>
      <c r="H109" s="199">
        <v>46297</v>
      </c>
      <c r="I109" s="199">
        <v>23187</v>
      </c>
      <c r="J109" s="199">
        <v>31623</v>
      </c>
      <c r="K109" s="199">
        <v>34205</v>
      </c>
      <c r="L109" s="199">
        <v>36486</v>
      </c>
      <c r="M109" s="199">
        <v>29037</v>
      </c>
      <c r="N109" s="199">
        <v>29753</v>
      </c>
      <c r="O109" s="182">
        <f>AVERAGE(C109:N109)</f>
        <v>34300.5</v>
      </c>
      <c r="P109" s="1"/>
    </row>
    <row r="110" spans="1:16">
      <c r="A110" s="1"/>
      <c r="B110" s="213" t="s">
        <v>304</v>
      </c>
      <c r="C110" s="450">
        <v>12689</v>
      </c>
      <c r="D110" s="450">
        <v>14362</v>
      </c>
      <c r="E110" s="199">
        <v>11737</v>
      </c>
      <c r="F110" s="199">
        <v>13861</v>
      </c>
      <c r="G110" s="199">
        <v>12416</v>
      </c>
      <c r="H110" s="199">
        <v>15256</v>
      </c>
      <c r="I110" s="199">
        <v>13586</v>
      </c>
      <c r="J110" s="199">
        <v>10200</v>
      </c>
      <c r="K110" s="199">
        <v>14562</v>
      </c>
      <c r="L110" s="199">
        <v>11315</v>
      </c>
      <c r="M110" s="199">
        <v>10780</v>
      </c>
      <c r="N110" s="199">
        <v>10437</v>
      </c>
      <c r="O110" s="182">
        <f>AVERAGE(C110:N110)</f>
        <v>12600.083333333334</v>
      </c>
      <c r="P110" s="1"/>
    </row>
    <row r="111" spans="1:16">
      <c r="A111" s="1"/>
      <c r="B111" s="380" t="s">
        <v>201</v>
      </c>
      <c r="C111" s="186">
        <f>SUM(C106:C110)</f>
        <v>67036</v>
      </c>
      <c r="D111" s="186">
        <f t="shared" ref="D111:O111" si="9">SUM(D106:D110)</f>
        <v>68489</v>
      </c>
      <c r="E111" s="186">
        <f t="shared" si="9"/>
        <v>66702</v>
      </c>
      <c r="F111" s="186">
        <f t="shared" si="9"/>
        <v>73451</v>
      </c>
      <c r="G111" s="186">
        <f t="shared" si="9"/>
        <v>74684</v>
      </c>
      <c r="H111" s="186">
        <f t="shared" si="9"/>
        <v>83684</v>
      </c>
      <c r="I111" s="186">
        <f t="shared" si="9"/>
        <v>44898</v>
      </c>
      <c r="J111" s="186">
        <f t="shared" si="9"/>
        <v>58941</v>
      </c>
      <c r="K111" s="186">
        <f t="shared" si="9"/>
        <v>68233</v>
      </c>
      <c r="L111" s="186">
        <f t="shared" si="9"/>
        <v>63749</v>
      </c>
      <c r="M111" s="186">
        <f t="shared" si="9"/>
        <v>56402</v>
      </c>
      <c r="N111" s="186">
        <f t="shared" si="9"/>
        <v>59163</v>
      </c>
      <c r="O111" s="186">
        <f t="shared" si="9"/>
        <v>65452.666666666664</v>
      </c>
      <c r="P111" s="1"/>
    </row>
    <row r="112" spans="1:16">
      <c r="A112" s="1"/>
      <c r="B112" s="389" t="s">
        <v>363</v>
      </c>
      <c r="C112" s="451">
        <v>9689</v>
      </c>
      <c r="D112" s="451">
        <v>9099</v>
      </c>
      <c r="E112" s="156">
        <v>8920</v>
      </c>
      <c r="F112" s="156">
        <v>10716</v>
      </c>
      <c r="G112" s="492">
        <v>12945</v>
      </c>
      <c r="H112" s="492">
        <v>11142</v>
      </c>
      <c r="I112" s="199">
        <v>4768</v>
      </c>
      <c r="J112" s="199">
        <v>10508</v>
      </c>
      <c r="K112" s="199">
        <v>7440</v>
      </c>
      <c r="L112" s="520">
        <v>7050</v>
      </c>
      <c r="M112" s="520">
        <v>6966</v>
      </c>
      <c r="N112" s="520">
        <v>7223</v>
      </c>
      <c r="O112" s="182">
        <f>AVERAGE(C112:N112)</f>
        <v>8872.1666666666661</v>
      </c>
      <c r="P112" s="1"/>
    </row>
    <row r="113" spans="1:16">
      <c r="A113" s="1"/>
      <c r="B113" s="389" t="s">
        <v>364</v>
      </c>
      <c r="C113" s="451">
        <v>9275</v>
      </c>
      <c r="D113" s="451">
        <v>9256</v>
      </c>
      <c r="E113" s="199">
        <v>9361</v>
      </c>
      <c r="F113" s="199">
        <v>11613</v>
      </c>
      <c r="G113" s="492">
        <v>11905</v>
      </c>
      <c r="H113" s="492">
        <v>10705</v>
      </c>
      <c r="I113" s="199">
        <v>6161</v>
      </c>
      <c r="J113" s="199">
        <v>7235</v>
      </c>
      <c r="K113" s="199">
        <v>9216</v>
      </c>
      <c r="L113" s="199">
        <v>7302</v>
      </c>
      <c r="M113" s="199">
        <v>8450</v>
      </c>
      <c r="N113" s="199">
        <v>7804</v>
      </c>
      <c r="O113" s="182">
        <f t="shared" ref="O113:O129" si="10">AVERAGE(C113:N113)</f>
        <v>9023.5833333333339</v>
      </c>
      <c r="P113" s="1"/>
    </row>
    <row r="114" spans="1:16">
      <c r="A114" s="1"/>
      <c r="B114" s="390" t="s">
        <v>365</v>
      </c>
      <c r="C114" s="451">
        <v>134</v>
      </c>
      <c r="D114" s="451">
        <v>5253</v>
      </c>
      <c r="E114" s="199">
        <v>5266</v>
      </c>
      <c r="F114" s="199">
        <v>5483</v>
      </c>
      <c r="G114" s="492">
        <v>5311</v>
      </c>
      <c r="H114" s="492">
        <v>5441</v>
      </c>
      <c r="I114" s="199">
        <v>3507</v>
      </c>
      <c r="J114" s="199">
        <v>6354</v>
      </c>
      <c r="K114" s="199">
        <v>4611</v>
      </c>
      <c r="L114" s="199">
        <v>4413</v>
      </c>
      <c r="M114" s="199">
        <v>3895</v>
      </c>
      <c r="N114" s="199">
        <v>3981</v>
      </c>
      <c r="O114" s="182">
        <f t="shared" si="10"/>
        <v>4470.75</v>
      </c>
      <c r="P114" s="1"/>
    </row>
    <row r="115" spans="1:16">
      <c r="A115" s="1"/>
      <c r="B115" s="390" t="s">
        <v>366</v>
      </c>
      <c r="C115" s="451">
        <v>2058</v>
      </c>
      <c r="D115" s="451">
        <v>2069</v>
      </c>
      <c r="E115" s="199">
        <v>1966</v>
      </c>
      <c r="F115" s="199">
        <v>2453</v>
      </c>
      <c r="G115" s="492">
        <v>2382</v>
      </c>
      <c r="H115" s="492">
        <v>2131</v>
      </c>
      <c r="I115" s="199">
        <v>2087</v>
      </c>
      <c r="J115" s="199">
        <v>1703</v>
      </c>
      <c r="K115" s="199">
        <v>1722</v>
      </c>
      <c r="L115" s="199">
        <v>1555</v>
      </c>
      <c r="M115" s="199">
        <v>1339</v>
      </c>
      <c r="N115" s="199">
        <v>1391</v>
      </c>
      <c r="O115" s="182">
        <f t="shared" si="10"/>
        <v>1904.6666666666667</v>
      </c>
      <c r="P115" s="1"/>
    </row>
    <row r="116" spans="1:16">
      <c r="A116" s="1"/>
      <c r="B116" s="389" t="s">
        <v>328</v>
      </c>
      <c r="C116" s="451">
        <v>3855</v>
      </c>
      <c r="D116" s="451">
        <v>3912</v>
      </c>
      <c r="E116" s="199">
        <v>3611</v>
      </c>
      <c r="F116" s="199">
        <v>4432</v>
      </c>
      <c r="G116" s="492">
        <v>4597</v>
      </c>
      <c r="H116" s="492">
        <v>4027</v>
      </c>
      <c r="I116" s="199">
        <v>3593</v>
      </c>
      <c r="J116" s="199">
        <v>1883</v>
      </c>
      <c r="K116" s="199">
        <v>2349</v>
      </c>
      <c r="L116" s="199">
        <v>2951</v>
      </c>
      <c r="M116" s="199">
        <v>2598</v>
      </c>
      <c r="N116" s="199">
        <v>2863</v>
      </c>
      <c r="O116" s="182">
        <f t="shared" si="10"/>
        <v>3389.25</v>
      </c>
      <c r="P116" s="1"/>
    </row>
    <row r="117" spans="1:16">
      <c r="A117" s="1"/>
      <c r="B117" s="390" t="s">
        <v>329</v>
      </c>
      <c r="C117" s="451">
        <v>89</v>
      </c>
      <c r="D117" s="451">
        <v>88</v>
      </c>
      <c r="E117" s="199">
        <v>87</v>
      </c>
      <c r="F117" s="199">
        <v>86</v>
      </c>
      <c r="G117" s="492">
        <v>90</v>
      </c>
      <c r="H117" s="492">
        <v>131</v>
      </c>
      <c r="I117" s="199">
        <v>2</v>
      </c>
      <c r="J117" s="199">
        <v>0</v>
      </c>
      <c r="K117" s="199">
        <v>77</v>
      </c>
      <c r="L117" s="199">
        <v>61</v>
      </c>
      <c r="M117" s="199">
        <v>58</v>
      </c>
      <c r="N117" s="199">
        <v>64</v>
      </c>
      <c r="O117" s="182">
        <f t="shared" si="10"/>
        <v>69.416666666666671</v>
      </c>
      <c r="P117" s="1"/>
    </row>
    <row r="118" spans="1:16">
      <c r="A118" s="1"/>
      <c r="B118" s="390" t="s">
        <v>203</v>
      </c>
      <c r="C118" s="451">
        <v>3650</v>
      </c>
      <c r="D118" s="451">
        <v>3830</v>
      </c>
      <c r="E118" s="199">
        <v>3525</v>
      </c>
      <c r="F118" s="199">
        <v>3789</v>
      </c>
      <c r="G118" s="492">
        <v>5177</v>
      </c>
      <c r="H118" s="492">
        <v>4227</v>
      </c>
      <c r="I118" s="199">
        <v>4179</v>
      </c>
      <c r="J118" s="199">
        <v>2302</v>
      </c>
      <c r="K118" s="199">
        <v>3326</v>
      </c>
      <c r="L118" s="199">
        <v>3351</v>
      </c>
      <c r="M118" s="199">
        <v>3173</v>
      </c>
      <c r="N118" s="199">
        <v>3362</v>
      </c>
      <c r="O118" s="182">
        <f t="shared" si="10"/>
        <v>3657.5833333333335</v>
      </c>
      <c r="P118" s="1"/>
    </row>
    <row r="119" spans="1:16">
      <c r="A119" s="1"/>
      <c r="B119" s="390" t="s">
        <v>204</v>
      </c>
      <c r="C119" s="451">
        <v>12888</v>
      </c>
      <c r="D119" s="451">
        <v>13052</v>
      </c>
      <c r="E119" s="199">
        <v>13285</v>
      </c>
      <c r="F119" s="199">
        <v>14312</v>
      </c>
      <c r="G119" s="492">
        <v>16068</v>
      </c>
      <c r="H119" s="492">
        <v>15383</v>
      </c>
      <c r="I119" s="199">
        <v>14319</v>
      </c>
      <c r="J119" s="199">
        <v>9206</v>
      </c>
      <c r="K119" s="199">
        <v>11040</v>
      </c>
      <c r="L119" s="199">
        <v>11274</v>
      </c>
      <c r="M119" s="199">
        <v>10074</v>
      </c>
      <c r="N119" s="199">
        <v>10400</v>
      </c>
      <c r="O119" s="182">
        <f t="shared" si="10"/>
        <v>12608.416666666666</v>
      </c>
      <c r="P119" s="1"/>
    </row>
    <row r="120" spans="1:16">
      <c r="A120" s="1"/>
      <c r="B120" s="389" t="s">
        <v>205</v>
      </c>
      <c r="C120" s="451">
        <v>13620</v>
      </c>
      <c r="D120" s="451">
        <v>13628</v>
      </c>
      <c r="E120" s="199">
        <v>13388</v>
      </c>
      <c r="F120" s="199">
        <v>14431</v>
      </c>
      <c r="G120" s="492">
        <v>17320</v>
      </c>
      <c r="H120" s="492">
        <v>14634</v>
      </c>
      <c r="I120" s="199">
        <v>13647</v>
      </c>
      <c r="J120" s="199">
        <v>10692</v>
      </c>
      <c r="K120" s="199">
        <v>12562</v>
      </c>
      <c r="L120" s="199">
        <v>12490</v>
      </c>
      <c r="M120" s="199">
        <v>10730</v>
      </c>
      <c r="N120" s="199">
        <v>10871</v>
      </c>
      <c r="O120" s="182">
        <f t="shared" si="10"/>
        <v>13167.75</v>
      </c>
      <c r="P120" s="1"/>
    </row>
    <row r="121" spans="1:16">
      <c r="A121" s="1"/>
      <c r="B121" s="389" t="s">
        <v>330</v>
      </c>
      <c r="C121" s="451">
        <v>5292</v>
      </c>
      <c r="D121" s="451">
        <v>5264</v>
      </c>
      <c r="E121" s="199">
        <v>4962</v>
      </c>
      <c r="F121" s="199">
        <v>5718</v>
      </c>
      <c r="G121" s="492">
        <v>6689</v>
      </c>
      <c r="H121" s="492">
        <v>5827</v>
      </c>
      <c r="I121" s="199">
        <v>5363</v>
      </c>
      <c r="J121" s="199">
        <v>3233</v>
      </c>
      <c r="K121" s="199">
        <v>3958</v>
      </c>
      <c r="L121" s="199">
        <v>4737</v>
      </c>
      <c r="M121" s="199">
        <v>4065</v>
      </c>
      <c r="N121" s="199">
        <v>4542</v>
      </c>
      <c r="O121" s="182">
        <f t="shared" si="10"/>
        <v>4970.833333333333</v>
      </c>
      <c r="P121" s="1"/>
    </row>
    <row r="122" spans="1:16">
      <c r="A122" s="1"/>
      <c r="B122" s="390" t="s">
        <v>207</v>
      </c>
      <c r="C122" s="451">
        <v>373</v>
      </c>
      <c r="D122" s="451">
        <v>352</v>
      </c>
      <c r="E122" s="199">
        <v>510</v>
      </c>
      <c r="F122" s="199">
        <v>510</v>
      </c>
      <c r="G122" s="492">
        <v>489</v>
      </c>
      <c r="H122" s="492">
        <v>500</v>
      </c>
      <c r="I122" s="199">
        <v>391</v>
      </c>
      <c r="J122" s="199">
        <v>406</v>
      </c>
      <c r="K122" s="199">
        <v>361</v>
      </c>
      <c r="L122" s="199">
        <v>295</v>
      </c>
      <c r="M122" s="199">
        <v>285</v>
      </c>
      <c r="N122" s="199">
        <v>336</v>
      </c>
      <c r="O122" s="182">
        <f t="shared" si="10"/>
        <v>400.66666666666669</v>
      </c>
      <c r="P122" s="1"/>
    </row>
    <row r="123" spans="1:16">
      <c r="A123" s="1"/>
      <c r="B123" s="389" t="s">
        <v>367</v>
      </c>
      <c r="C123" s="451">
        <v>2269</v>
      </c>
      <c r="D123" s="451">
        <v>2399</v>
      </c>
      <c r="E123" s="199">
        <v>2291</v>
      </c>
      <c r="F123" s="199">
        <v>2443</v>
      </c>
      <c r="G123" s="492">
        <v>2733</v>
      </c>
      <c r="H123" s="492">
        <v>2341</v>
      </c>
      <c r="I123" s="199">
        <v>1271</v>
      </c>
      <c r="J123" s="199">
        <v>2273</v>
      </c>
      <c r="K123" s="199">
        <v>1634</v>
      </c>
      <c r="L123" s="199">
        <v>1480</v>
      </c>
      <c r="M123" s="199">
        <v>1444</v>
      </c>
      <c r="N123" s="199">
        <v>1569</v>
      </c>
      <c r="O123" s="182">
        <f t="shared" si="10"/>
        <v>2012.25</v>
      </c>
      <c r="P123" s="1"/>
    </row>
    <row r="124" spans="1:16">
      <c r="A124" s="1"/>
      <c r="B124" s="390" t="s">
        <v>208</v>
      </c>
      <c r="C124" s="451">
        <v>2766</v>
      </c>
      <c r="D124" s="451">
        <v>2481</v>
      </c>
      <c r="E124" s="199">
        <v>2621</v>
      </c>
      <c r="F124" s="199">
        <v>2882</v>
      </c>
      <c r="G124" s="492">
        <v>3329</v>
      </c>
      <c r="H124" s="492">
        <v>3271</v>
      </c>
      <c r="I124" s="199">
        <v>3036</v>
      </c>
      <c r="J124" s="199">
        <v>1908</v>
      </c>
      <c r="K124" s="199">
        <v>2236</v>
      </c>
      <c r="L124" s="199">
        <v>1947</v>
      </c>
      <c r="M124" s="199">
        <v>1980</v>
      </c>
      <c r="N124" s="199">
        <v>2164</v>
      </c>
      <c r="O124" s="182">
        <f t="shared" si="10"/>
        <v>2551.75</v>
      </c>
      <c r="P124" s="1"/>
    </row>
    <row r="125" spans="1:16">
      <c r="A125" s="1"/>
      <c r="B125" s="389" t="s">
        <v>368</v>
      </c>
      <c r="C125" s="451">
        <v>5337</v>
      </c>
      <c r="D125" s="451">
        <v>5535</v>
      </c>
      <c r="E125" s="199">
        <v>5198</v>
      </c>
      <c r="F125" s="199">
        <v>6437</v>
      </c>
      <c r="G125" s="492">
        <v>6762</v>
      </c>
      <c r="H125" s="492">
        <v>5890</v>
      </c>
      <c r="I125" s="199">
        <v>5116</v>
      </c>
      <c r="J125" s="199">
        <v>2917</v>
      </c>
      <c r="K125" s="199">
        <v>3851</v>
      </c>
      <c r="L125" s="199">
        <v>4004</v>
      </c>
      <c r="M125" s="199">
        <v>4469</v>
      </c>
      <c r="N125" s="199">
        <v>3960</v>
      </c>
      <c r="O125" s="182">
        <f t="shared" si="10"/>
        <v>4956.333333333333</v>
      </c>
      <c r="P125" s="1"/>
    </row>
    <row r="126" spans="1:16">
      <c r="A126" s="1"/>
      <c r="B126" s="389" t="s">
        <v>331</v>
      </c>
      <c r="C126" s="451">
        <v>25271</v>
      </c>
      <c r="D126" s="451">
        <v>10962</v>
      </c>
      <c r="E126" s="199">
        <v>11093</v>
      </c>
      <c r="F126" s="199">
        <v>12194</v>
      </c>
      <c r="G126" s="492">
        <v>13923</v>
      </c>
      <c r="H126" s="492">
        <v>11918</v>
      </c>
      <c r="I126" s="199">
        <v>10715</v>
      </c>
      <c r="J126" s="199">
        <v>6830</v>
      </c>
      <c r="K126" s="199">
        <v>8806</v>
      </c>
      <c r="L126" s="199">
        <v>8038</v>
      </c>
      <c r="M126" s="199">
        <v>7901</v>
      </c>
      <c r="N126" s="199">
        <v>7901</v>
      </c>
      <c r="O126" s="182">
        <f t="shared" si="10"/>
        <v>11296</v>
      </c>
      <c r="P126" s="1"/>
    </row>
    <row r="127" spans="1:16">
      <c r="A127" s="1"/>
      <c r="B127" s="390" t="s">
        <v>209</v>
      </c>
      <c r="C127" s="451">
        <v>3028</v>
      </c>
      <c r="D127" s="451">
        <v>2853</v>
      </c>
      <c r="E127" s="199">
        <v>3027</v>
      </c>
      <c r="F127" s="199">
        <v>3240</v>
      </c>
      <c r="G127" s="492">
        <v>3867</v>
      </c>
      <c r="H127" s="492">
        <v>3001</v>
      </c>
      <c r="I127" s="199">
        <v>3207</v>
      </c>
      <c r="J127" s="199">
        <v>2687</v>
      </c>
      <c r="K127" s="199">
        <v>2356</v>
      </c>
      <c r="L127" s="199">
        <v>2346</v>
      </c>
      <c r="M127" s="199">
        <v>2131</v>
      </c>
      <c r="N127" s="199">
        <v>2144</v>
      </c>
      <c r="O127" s="182">
        <f t="shared" si="10"/>
        <v>2823.9166666666665</v>
      </c>
      <c r="P127" s="1"/>
    </row>
    <row r="128" spans="1:16">
      <c r="A128" s="1"/>
      <c r="B128" s="389" t="s">
        <v>369</v>
      </c>
      <c r="C128" s="451">
        <v>189</v>
      </c>
      <c r="D128" s="451">
        <v>179</v>
      </c>
      <c r="E128" s="156">
        <v>229</v>
      </c>
      <c r="F128" s="199">
        <v>232</v>
      </c>
      <c r="G128" s="492">
        <v>234</v>
      </c>
      <c r="H128" s="492">
        <v>201</v>
      </c>
      <c r="I128" s="199">
        <v>208</v>
      </c>
      <c r="J128" s="199">
        <v>134</v>
      </c>
      <c r="K128" s="199">
        <v>184</v>
      </c>
      <c r="L128" s="199">
        <v>139</v>
      </c>
      <c r="M128" s="199">
        <v>170</v>
      </c>
      <c r="N128" s="199">
        <v>219</v>
      </c>
      <c r="O128" s="182">
        <f t="shared" si="10"/>
        <v>193.16666666666666</v>
      </c>
      <c r="P128" s="1"/>
    </row>
    <row r="129" spans="1:16">
      <c r="A129" s="1"/>
      <c r="B129" s="389" t="s">
        <v>332</v>
      </c>
      <c r="C129" s="451">
        <v>196</v>
      </c>
      <c r="D129" s="451">
        <v>178</v>
      </c>
      <c r="E129" s="199">
        <v>190</v>
      </c>
      <c r="F129" s="199">
        <v>218</v>
      </c>
      <c r="G129" s="492">
        <v>370</v>
      </c>
      <c r="H129" s="492">
        <v>248</v>
      </c>
      <c r="I129" s="199">
        <v>273</v>
      </c>
      <c r="J129" s="199">
        <v>111</v>
      </c>
      <c r="K129" s="199">
        <v>233</v>
      </c>
      <c r="L129" s="199">
        <v>191</v>
      </c>
      <c r="M129" s="199">
        <v>165</v>
      </c>
      <c r="N129" s="199">
        <v>154</v>
      </c>
      <c r="O129" s="182">
        <f t="shared" si="10"/>
        <v>210.58333333333334</v>
      </c>
      <c r="P129" s="1"/>
    </row>
    <row r="130" spans="1:16">
      <c r="A130" s="1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82"/>
      <c r="P130" s="1"/>
    </row>
    <row r="131" spans="1:16">
      <c r="A131" s="1"/>
      <c r="B131" s="284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82"/>
      <c r="P131" s="1"/>
    </row>
    <row r="132" spans="1:16">
      <c r="A132" s="1"/>
      <c r="B132" s="343" t="s">
        <v>305</v>
      </c>
      <c r="C132" s="186">
        <f>SUM(C112:C131)</f>
        <v>99979</v>
      </c>
      <c r="D132" s="186">
        <f>SUM(D112:D131)</f>
        <v>90390</v>
      </c>
      <c r="E132" s="186">
        <f>SUM(E112:E131)</f>
        <v>89530</v>
      </c>
      <c r="F132" s="186">
        <f>SUM(F112:F131)</f>
        <v>101189</v>
      </c>
      <c r="G132" s="186">
        <f t="shared" ref="G132:O132" si="11">SUM(G112:G131)</f>
        <v>114191</v>
      </c>
      <c r="H132" s="186">
        <f t="shared" si="11"/>
        <v>101018</v>
      </c>
      <c r="I132" s="186">
        <f t="shared" si="11"/>
        <v>81843</v>
      </c>
      <c r="J132" s="186">
        <f t="shared" si="11"/>
        <v>70382</v>
      </c>
      <c r="K132" s="186">
        <f t="shared" si="11"/>
        <v>75962</v>
      </c>
      <c r="L132" s="186">
        <f t="shared" si="11"/>
        <v>73624</v>
      </c>
      <c r="M132" s="186">
        <f t="shared" si="11"/>
        <v>69893</v>
      </c>
      <c r="N132" s="186">
        <f t="shared" si="11"/>
        <v>70948</v>
      </c>
      <c r="O132" s="186">
        <f t="shared" si="11"/>
        <v>86579.083333333343</v>
      </c>
      <c r="P132" s="1"/>
    </row>
    <row r="133" spans="1:16" ht="21.75" customHeight="1" thickBot="1">
      <c r="A133" s="1"/>
      <c r="B133" s="204" t="s">
        <v>439</v>
      </c>
      <c r="C133" s="205">
        <f t="shared" ref="C133:O133" si="12">+C9+C15+C16+C54+C84+C101+C105+C111+C132</f>
        <v>1845402</v>
      </c>
      <c r="D133" s="205">
        <f t="shared" si="12"/>
        <v>1796067</v>
      </c>
      <c r="E133" s="205">
        <f t="shared" si="12"/>
        <v>1825778</v>
      </c>
      <c r="F133" s="205">
        <f t="shared" si="12"/>
        <v>2002224</v>
      </c>
      <c r="G133" s="205">
        <f t="shared" si="12"/>
        <v>2120413</v>
      </c>
      <c r="H133" s="205">
        <f t="shared" si="12"/>
        <v>2248390</v>
      </c>
      <c r="I133" s="205">
        <f t="shared" si="12"/>
        <v>2120304</v>
      </c>
      <c r="J133" s="205">
        <f t="shared" si="12"/>
        <v>2025095</v>
      </c>
      <c r="K133" s="205">
        <f t="shared" si="12"/>
        <v>1656223</v>
      </c>
      <c r="L133" s="205">
        <f t="shared" si="12"/>
        <v>1717537</v>
      </c>
      <c r="M133" s="205">
        <f t="shared" si="12"/>
        <v>1671598</v>
      </c>
      <c r="N133" s="205">
        <f t="shared" si="12"/>
        <v>1714408</v>
      </c>
      <c r="O133" s="205">
        <f t="shared" si="12"/>
        <v>1895310.6060606062</v>
      </c>
      <c r="P133" s="1"/>
    </row>
    <row r="134" spans="1:16" ht="21.75" customHeight="1" thickTop="1">
      <c r="A134" s="1"/>
      <c r="B134" s="477"/>
      <c r="C134" s="398"/>
      <c r="D134" s="398"/>
      <c r="E134" s="398"/>
      <c r="F134" s="409"/>
      <c r="G134" s="409"/>
      <c r="H134" s="409"/>
      <c r="I134" s="409"/>
      <c r="J134" s="409"/>
      <c r="K134" s="409"/>
      <c r="L134" s="398"/>
      <c r="M134" s="398"/>
      <c r="N134" s="398"/>
      <c r="O134" s="398"/>
      <c r="P134" s="1"/>
    </row>
    <row r="135" spans="1:16" ht="21.75" customHeight="1">
      <c r="A135" s="1"/>
      <c r="B135" s="493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1"/>
    </row>
    <row r="136" spans="1:16" ht="12.75" customHeight="1">
      <c r="A136" s="1"/>
      <c r="B136" s="391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1"/>
    </row>
    <row r="137" spans="1:16" ht="12" customHeight="1">
      <c r="A137" s="1"/>
      <c r="B137" s="1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1"/>
    </row>
    <row r="138" spans="1:16">
      <c r="A138" s="1"/>
      <c r="B138" s="1"/>
      <c r="C138" s="20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 t="s">
        <v>9</v>
      </c>
      <c r="P140" s="1"/>
    </row>
    <row r="141" spans="1:16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phoneticPr fontId="0" type="noConversion"/>
  <hyperlinks>
    <hyperlink ref="O140" location="INDICE!C3" display="Volver al Indice"/>
    <hyperlink ref="B1" location="INDICE!C3" display="Volver al Indice"/>
  </hyperlinks>
  <pageMargins left="0.78740157480314965" right="0.74803149606299213" top="0.78740157480314965" bottom="0.98425196850393704" header="1.7322834645669292" footer="0"/>
  <pageSetup scale="7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0">
    <pageSetUpPr fitToPage="1"/>
  </sheetPr>
  <dimension ref="A1:P2630"/>
  <sheetViews>
    <sheetView topLeftCell="B1" zoomScale="75" workbookViewId="0">
      <selection activeCell="O97" sqref="O97"/>
    </sheetView>
  </sheetViews>
  <sheetFormatPr baseColWidth="10" defaultRowHeight="12.75"/>
  <cols>
    <col min="1" max="1" width="4.5703125" customWidth="1"/>
    <col min="2" max="2" width="38.7109375" customWidth="1"/>
    <col min="3" max="3" width="10.7109375" customWidth="1"/>
    <col min="4" max="4" width="12.42578125" customWidth="1"/>
    <col min="5" max="7" width="10.7109375" customWidth="1"/>
    <col min="8" max="8" width="11.85546875" customWidth="1"/>
    <col min="9" max="10" width="10.7109375" customWidth="1"/>
    <col min="11" max="14" width="11.7109375" customWidth="1"/>
    <col min="15" max="15" width="13.140625" customWidth="1"/>
  </cols>
  <sheetData>
    <row r="1" spans="1:16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>
      <c r="A2" s="4"/>
      <c r="B2" s="197" t="s">
        <v>212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4"/>
    </row>
    <row r="3" spans="1:16" ht="15">
      <c r="A3" s="4"/>
      <c r="B3" s="197" t="s">
        <v>343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4"/>
    </row>
    <row r="4" spans="1:16" ht="15">
      <c r="A4" s="4"/>
      <c r="B4" s="197" t="s">
        <v>85</v>
      </c>
      <c r="C4" s="197"/>
      <c r="D4" s="210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4"/>
    </row>
    <row r="5" spans="1:16" ht="13.5" thickBot="1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4"/>
    </row>
    <row r="6" spans="1:16" ht="24.75" customHeight="1" thickTop="1">
      <c r="A6" s="4"/>
      <c r="B6" s="436" t="s">
        <v>103</v>
      </c>
      <c r="C6" s="67" t="s">
        <v>0</v>
      </c>
      <c r="D6" s="67" t="s">
        <v>1</v>
      </c>
      <c r="E6" s="67" t="s">
        <v>2</v>
      </c>
      <c r="F6" s="67" t="s">
        <v>420</v>
      </c>
      <c r="G6" s="67" t="s">
        <v>4</v>
      </c>
      <c r="H6" s="68" t="s">
        <v>11</v>
      </c>
      <c r="I6" s="68" t="s">
        <v>5</v>
      </c>
      <c r="J6" s="68" t="s">
        <v>6</v>
      </c>
      <c r="K6" s="68" t="s">
        <v>282</v>
      </c>
      <c r="L6" s="67" t="s">
        <v>8</v>
      </c>
      <c r="M6" s="67" t="s">
        <v>430</v>
      </c>
      <c r="N6" s="67" t="s">
        <v>431</v>
      </c>
      <c r="O6" s="68" t="s">
        <v>42</v>
      </c>
      <c r="P6" s="4"/>
    </row>
    <row r="7" spans="1:16">
      <c r="A7" s="4"/>
      <c r="B7" s="213" t="s">
        <v>333</v>
      </c>
      <c r="C7" s="437">
        <v>2520001</v>
      </c>
      <c r="D7" s="437">
        <v>2520158</v>
      </c>
      <c r="E7" s="437">
        <v>2437879</v>
      </c>
      <c r="F7" s="416">
        <v>2487095</v>
      </c>
      <c r="G7" s="416">
        <v>2544207</v>
      </c>
      <c r="H7" s="341">
        <v>2516981</v>
      </c>
      <c r="I7" s="416">
        <v>2506695</v>
      </c>
      <c r="J7" s="156">
        <v>2427139</v>
      </c>
      <c r="K7" s="156">
        <v>2479995</v>
      </c>
      <c r="L7" s="211">
        <v>2483764</v>
      </c>
      <c r="M7" s="156">
        <v>3243628</v>
      </c>
      <c r="N7" s="156">
        <v>2806078</v>
      </c>
      <c r="O7" s="182">
        <f>SUM(C7:N7)</f>
        <v>30973620</v>
      </c>
      <c r="P7" s="4"/>
    </row>
    <row r="8" spans="1:16">
      <c r="A8" s="4"/>
      <c r="B8" s="213" t="s">
        <v>334</v>
      </c>
      <c r="C8" s="437">
        <v>30641</v>
      </c>
      <c r="D8" s="437">
        <v>30669</v>
      </c>
      <c r="E8" s="437">
        <v>28012</v>
      </c>
      <c r="F8" s="416">
        <v>26827</v>
      </c>
      <c r="G8" s="416">
        <v>27441</v>
      </c>
      <c r="H8" s="341">
        <v>28260</v>
      </c>
      <c r="I8" s="416">
        <v>28916</v>
      </c>
      <c r="J8" s="156">
        <v>33177</v>
      </c>
      <c r="K8" s="156">
        <v>28859</v>
      </c>
      <c r="L8" s="211">
        <v>29092</v>
      </c>
      <c r="M8" s="156">
        <v>29700</v>
      </c>
      <c r="N8" s="156">
        <v>33411</v>
      </c>
      <c r="O8" s="182">
        <f>SUM(C8:N8)</f>
        <v>355005</v>
      </c>
      <c r="P8" s="4"/>
    </row>
    <row r="9" spans="1:16">
      <c r="A9" s="4"/>
      <c r="B9" s="213" t="s">
        <v>105</v>
      </c>
      <c r="C9" s="437">
        <v>42297</v>
      </c>
      <c r="D9" s="437">
        <v>39325</v>
      </c>
      <c r="E9" s="437">
        <v>36043</v>
      </c>
      <c r="F9" s="416">
        <v>40100</v>
      </c>
      <c r="G9" s="416">
        <v>69687</v>
      </c>
      <c r="H9" s="341">
        <v>58489</v>
      </c>
      <c r="I9" s="416">
        <v>46248</v>
      </c>
      <c r="J9" s="156">
        <v>28337</v>
      </c>
      <c r="K9" s="156">
        <v>30267</v>
      </c>
      <c r="L9" s="211">
        <v>37039</v>
      </c>
      <c r="M9" s="156">
        <v>30247</v>
      </c>
      <c r="N9" s="156">
        <v>28649</v>
      </c>
      <c r="O9" s="182">
        <f>SUM(C9:N9)</f>
        <v>486728</v>
      </c>
      <c r="P9" s="4"/>
    </row>
    <row r="10" spans="1:16">
      <c r="A10" s="4"/>
      <c r="B10" s="213" t="s">
        <v>104</v>
      </c>
      <c r="C10" s="437">
        <v>31091</v>
      </c>
      <c r="D10" s="437">
        <v>30926</v>
      </c>
      <c r="E10" s="437">
        <v>30613</v>
      </c>
      <c r="F10" s="416">
        <v>30819</v>
      </c>
      <c r="G10" s="416">
        <v>30737</v>
      </c>
      <c r="H10" s="341">
        <v>29376</v>
      </c>
      <c r="I10" s="416">
        <v>29593</v>
      </c>
      <c r="J10" s="156">
        <v>31290</v>
      </c>
      <c r="K10" s="156">
        <v>24651</v>
      </c>
      <c r="L10" s="211">
        <v>25240</v>
      </c>
      <c r="M10" s="156">
        <v>24787</v>
      </c>
      <c r="N10" s="156">
        <v>24404</v>
      </c>
      <c r="O10" s="182">
        <f>SUM(C10:N10)</f>
        <v>343527</v>
      </c>
      <c r="P10" s="4"/>
    </row>
    <row r="11" spans="1:16">
      <c r="A11" s="4"/>
      <c r="B11" s="380" t="s">
        <v>106</v>
      </c>
      <c r="C11" s="186">
        <f t="shared" ref="C11:J11" si="0">SUM(C7:C10)</f>
        <v>2624030</v>
      </c>
      <c r="D11" s="186">
        <f t="shared" si="0"/>
        <v>2621078</v>
      </c>
      <c r="E11" s="186">
        <f t="shared" si="0"/>
        <v>2532547</v>
      </c>
      <c r="F11" s="186">
        <f t="shared" si="0"/>
        <v>2584841</v>
      </c>
      <c r="G11" s="186">
        <f t="shared" si="0"/>
        <v>2672072</v>
      </c>
      <c r="H11" s="186">
        <f t="shared" si="0"/>
        <v>2633106</v>
      </c>
      <c r="I11" s="182">
        <f t="shared" si="0"/>
        <v>2611452</v>
      </c>
      <c r="J11" s="186">
        <f t="shared" si="0"/>
        <v>2519943</v>
      </c>
      <c r="K11" s="182">
        <f>SUM(K7:K10)</f>
        <v>2563772</v>
      </c>
      <c r="L11" s="186">
        <f>SUM(L7:L10)</f>
        <v>2575135</v>
      </c>
      <c r="M11" s="186">
        <f>SUM(M7:M10)</f>
        <v>3328362</v>
      </c>
      <c r="N11" s="186">
        <f>SUM(N7:N10)</f>
        <v>2892542</v>
      </c>
      <c r="O11" s="182">
        <f>SUM(O7:O10)</f>
        <v>32158880</v>
      </c>
      <c r="P11" s="4"/>
    </row>
    <row r="12" spans="1:16">
      <c r="A12" s="4"/>
      <c r="B12" s="213" t="s">
        <v>107</v>
      </c>
      <c r="C12" s="416">
        <v>353583</v>
      </c>
      <c r="D12" s="416">
        <v>331738</v>
      </c>
      <c r="E12" s="416">
        <v>348667</v>
      </c>
      <c r="F12" s="416">
        <v>382704</v>
      </c>
      <c r="G12" s="416">
        <v>402933</v>
      </c>
      <c r="H12" s="416">
        <v>509215</v>
      </c>
      <c r="I12" s="416">
        <v>469351</v>
      </c>
      <c r="J12" s="156">
        <v>508365</v>
      </c>
      <c r="K12" s="156">
        <v>402318</v>
      </c>
      <c r="L12" s="156">
        <v>382293</v>
      </c>
      <c r="M12" s="156">
        <v>247999</v>
      </c>
      <c r="N12" s="156">
        <v>317489</v>
      </c>
      <c r="O12" s="182">
        <f>SUM(C12:N12)</f>
        <v>4656655</v>
      </c>
      <c r="P12" s="4"/>
    </row>
    <row r="13" spans="1:16">
      <c r="A13" s="4"/>
      <c r="B13" s="213" t="s">
        <v>108</v>
      </c>
      <c r="C13" s="416">
        <v>1583691</v>
      </c>
      <c r="D13" s="416">
        <v>1468238</v>
      </c>
      <c r="E13" s="416">
        <v>1520321</v>
      </c>
      <c r="F13" s="416">
        <v>1975525</v>
      </c>
      <c r="G13" s="416">
        <v>2140640</v>
      </c>
      <c r="H13" s="416">
        <v>2732407</v>
      </c>
      <c r="I13" s="416">
        <v>2495713</v>
      </c>
      <c r="J13" s="156">
        <v>2243028</v>
      </c>
      <c r="K13" s="156">
        <v>1268365</v>
      </c>
      <c r="L13" s="156">
        <v>1391590</v>
      </c>
      <c r="M13" s="156">
        <v>1421276</v>
      </c>
      <c r="N13" s="156">
        <v>1496748</v>
      </c>
      <c r="O13" s="182">
        <f>SUM(C13:N13)</f>
        <v>21737542</v>
      </c>
      <c r="P13" s="4"/>
    </row>
    <row r="14" spans="1:16">
      <c r="A14" s="4"/>
      <c r="B14" s="213" t="s">
        <v>109</v>
      </c>
      <c r="C14" s="416">
        <v>285338</v>
      </c>
      <c r="D14" s="416">
        <v>262749</v>
      </c>
      <c r="E14" s="416">
        <v>260977</v>
      </c>
      <c r="F14" s="416">
        <v>294365</v>
      </c>
      <c r="G14" s="416">
        <v>297460</v>
      </c>
      <c r="H14" s="416">
        <v>338746</v>
      </c>
      <c r="I14" s="416">
        <v>317198</v>
      </c>
      <c r="J14" s="156">
        <v>291866</v>
      </c>
      <c r="K14" s="156">
        <v>206827</v>
      </c>
      <c r="L14" s="156">
        <v>291422</v>
      </c>
      <c r="M14" s="156">
        <v>252861</v>
      </c>
      <c r="N14" s="156">
        <v>251029</v>
      </c>
      <c r="O14" s="182">
        <f t="shared" ref="O14:O76" si="1">SUM(C14:N14)</f>
        <v>3350838</v>
      </c>
      <c r="P14" s="4"/>
    </row>
    <row r="15" spans="1:16">
      <c r="A15" s="4"/>
      <c r="B15" s="213" t="s">
        <v>110</v>
      </c>
      <c r="C15" s="416">
        <v>609802</v>
      </c>
      <c r="D15" s="416">
        <v>560507</v>
      </c>
      <c r="E15" s="416">
        <v>554563</v>
      </c>
      <c r="F15" s="416">
        <v>607135</v>
      </c>
      <c r="G15" s="416">
        <v>662070</v>
      </c>
      <c r="H15" s="416">
        <v>760889</v>
      </c>
      <c r="I15" s="416">
        <v>696039</v>
      </c>
      <c r="J15" s="156">
        <v>647779</v>
      </c>
      <c r="K15" s="156">
        <v>585686</v>
      </c>
      <c r="L15" s="156">
        <v>560023</v>
      </c>
      <c r="M15" s="156">
        <v>505382</v>
      </c>
      <c r="N15" s="156">
        <v>525142</v>
      </c>
      <c r="O15" s="182">
        <f t="shared" si="1"/>
        <v>7275017</v>
      </c>
      <c r="P15" s="4"/>
    </row>
    <row r="16" spans="1:16">
      <c r="A16" s="4"/>
      <c r="B16" s="213" t="s">
        <v>111</v>
      </c>
      <c r="C16" s="416">
        <v>999579</v>
      </c>
      <c r="D16" s="416">
        <v>949990</v>
      </c>
      <c r="E16" s="416">
        <v>966719</v>
      </c>
      <c r="F16" s="416">
        <v>1025225</v>
      </c>
      <c r="G16" s="416">
        <v>1145714</v>
      </c>
      <c r="H16" s="416">
        <v>1039857</v>
      </c>
      <c r="I16" s="416">
        <v>1101167</v>
      </c>
      <c r="J16" s="156">
        <v>1149223</v>
      </c>
      <c r="K16" s="156">
        <v>868244</v>
      </c>
      <c r="L16" s="156">
        <v>933169</v>
      </c>
      <c r="M16" s="156">
        <v>913966</v>
      </c>
      <c r="N16" s="156">
        <v>925895</v>
      </c>
      <c r="O16" s="182">
        <f t="shared" si="1"/>
        <v>12018748</v>
      </c>
      <c r="P16" s="4"/>
    </row>
    <row r="17" spans="1:16">
      <c r="A17" s="4"/>
      <c r="B17" s="380" t="s">
        <v>112</v>
      </c>
      <c r="C17" s="186">
        <f t="shared" ref="C17:J17" si="2">SUM(C12:C16)</f>
        <v>3831993</v>
      </c>
      <c r="D17" s="186">
        <f t="shared" si="2"/>
        <v>3573222</v>
      </c>
      <c r="E17" s="186">
        <f t="shared" si="2"/>
        <v>3651247</v>
      </c>
      <c r="F17" s="186">
        <f t="shared" si="2"/>
        <v>4284954</v>
      </c>
      <c r="G17" s="186">
        <f t="shared" si="2"/>
        <v>4648817</v>
      </c>
      <c r="H17" s="186">
        <f t="shared" si="2"/>
        <v>5381114</v>
      </c>
      <c r="I17" s="182">
        <f t="shared" si="2"/>
        <v>5079468</v>
      </c>
      <c r="J17" s="186">
        <f t="shared" si="2"/>
        <v>4840261</v>
      </c>
      <c r="K17" s="186">
        <f>SUM(K12:K16)</f>
        <v>3331440</v>
      </c>
      <c r="L17" s="186">
        <f>SUM(L12:L16)</f>
        <v>3558497</v>
      </c>
      <c r="M17" s="186">
        <f>SUM(M12:M16)</f>
        <v>3341484</v>
      </c>
      <c r="N17" s="186">
        <f>SUM(N12:N16)</f>
        <v>3516303</v>
      </c>
      <c r="O17" s="182">
        <f t="shared" si="1"/>
        <v>49038800</v>
      </c>
      <c r="P17" s="4"/>
    </row>
    <row r="18" spans="1:16">
      <c r="A18" s="4"/>
      <c r="B18" s="380" t="s">
        <v>113</v>
      </c>
      <c r="C18" s="489">
        <v>24764</v>
      </c>
      <c r="D18" s="489">
        <v>24367</v>
      </c>
      <c r="E18" s="489">
        <v>67128</v>
      </c>
      <c r="F18" s="186">
        <v>40840</v>
      </c>
      <c r="G18" s="186">
        <v>45883</v>
      </c>
      <c r="H18" s="212">
        <v>39397</v>
      </c>
      <c r="I18" s="186">
        <v>19055</v>
      </c>
      <c r="J18" s="182">
        <v>13989</v>
      </c>
      <c r="K18" s="186">
        <v>31976</v>
      </c>
      <c r="L18" s="186">
        <v>18835</v>
      </c>
      <c r="M18" s="186">
        <v>19499</v>
      </c>
      <c r="N18" s="186">
        <v>20205</v>
      </c>
      <c r="O18" s="182">
        <f t="shared" si="1"/>
        <v>365938</v>
      </c>
      <c r="P18" s="4"/>
    </row>
    <row r="19" spans="1:16">
      <c r="A19" s="4"/>
      <c r="B19" s="213" t="s">
        <v>114</v>
      </c>
      <c r="C19" s="430">
        <v>0</v>
      </c>
      <c r="D19" s="430">
        <v>0</v>
      </c>
      <c r="E19" s="430">
        <v>0</v>
      </c>
      <c r="F19" s="416">
        <v>0</v>
      </c>
      <c r="G19" s="416">
        <v>0</v>
      </c>
      <c r="H19" s="341">
        <v>0</v>
      </c>
      <c r="I19" s="416">
        <v>0</v>
      </c>
      <c r="J19" s="486">
        <v>0</v>
      </c>
      <c r="K19" s="486">
        <v>0</v>
      </c>
      <c r="L19" s="416">
        <v>0</v>
      </c>
      <c r="M19" s="416">
        <v>0</v>
      </c>
      <c r="N19" s="416">
        <v>0</v>
      </c>
      <c r="O19" s="182">
        <f t="shared" si="1"/>
        <v>0</v>
      </c>
      <c r="P19" s="4"/>
    </row>
    <row r="20" spans="1:16">
      <c r="A20" s="4"/>
      <c r="B20" s="213" t="s">
        <v>115</v>
      </c>
      <c r="C20" s="430">
        <v>0</v>
      </c>
      <c r="D20" s="430">
        <v>0</v>
      </c>
      <c r="E20" s="430">
        <v>0</v>
      </c>
      <c r="F20" s="416">
        <v>0</v>
      </c>
      <c r="G20" s="416">
        <v>0</v>
      </c>
      <c r="H20" s="341">
        <v>0</v>
      </c>
      <c r="I20" s="416">
        <v>0</v>
      </c>
      <c r="J20" s="486">
        <v>0</v>
      </c>
      <c r="K20" s="486">
        <v>0</v>
      </c>
      <c r="L20" s="416">
        <v>0</v>
      </c>
      <c r="M20" s="416">
        <v>0</v>
      </c>
      <c r="N20" s="416">
        <v>0</v>
      </c>
      <c r="O20" s="182">
        <f t="shared" si="1"/>
        <v>0</v>
      </c>
      <c r="P20" s="4"/>
    </row>
    <row r="21" spans="1:16">
      <c r="A21" s="4"/>
      <c r="B21" s="213" t="s">
        <v>116</v>
      </c>
      <c r="C21" s="430">
        <v>134</v>
      </c>
      <c r="D21" s="430">
        <v>90</v>
      </c>
      <c r="E21" s="430">
        <v>284</v>
      </c>
      <c r="F21" s="416">
        <v>113</v>
      </c>
      <c r="G21" s="416">
        <v>140</v>
      </c>
      <c r="H21" s="341">
        <v>163</v>
      </c>
      <c r="I21" s="416">
        <v>242</v>
      </c>
      <c r="J21" s="486">
        <v>67</v>
      </c>
      <c r="K21" s="486">
        <v>67</v>
      </c>
      <c r="L21" s="416">
        <v>62</v>
      </c>
      <c r="M21" s="416">
        <v>62</v>
      </c>
      <c r="N21" s="416">
        <v>62</v>
      </c>
      <c r="O21" s="182">
        <f t="shared" si="1"/>
        <v>1486</v>
      </c>
      <c r="P21" s="4"/>
    </row>
    <row r="22" spans="1:16">
      <c r="A22" s="4"/>
      <c r="B22" s="213" t="s">
        <v>118</v>
      </c>
      <c r="C22" s="430">
        <v>113</v>
      </c>
      <c r="D22" s="430">
        <v>160</v>
      </c>
      <c r="E22" s="430">
        <v>113</v>
      </c>
      <c r="F22" s="416">
        <v>159</v>
      </c>
      <c r="G22" s="416">
        <v>192</v>
      </c>
      <c r="H22" s="341">
        <v>125</v>
      </c>
      <c r="I22" s="416">
        <v>225</v>
      </c>
      <c r="J22" s="486">
        <v>197</v>
      </c>
      <c r="K22" s="486">
        <v>126</v>
      </c>
      <c r="L22" s="416">
        <v>90</v>
      </c>
      <c r="M22" s="416">
        <v>91</v>
      </c>
      <c r="N22" s="416">
        <v>104</v>
      </c>
      <c r="O22" s="182">
        <f t="shared" si="1"/>
        <v>1695</v>
      </c>
      <c r="P22" s="4"/>
    </row>
    <row r="23" spans="1:16">
      <c r="A23" s="4"/>
      <c r="B23" s="213" t="s">
        <v>120</v>
      </c>
      <c r="C23" s="430">
        <v>6</v>
      </c>
      <c r="D23" s="430">
        <v>42</v>
      </c>
      <c r="E23" s="430">
        <v>11</v>
      </c>
      <c r="F23" s="416">
        <v>11</v>
      </c>
      <c r="G23" s="416">
        <v>11</v>
      </c>
      <c r="H23" s="341">
        <v>11</v>
      </c>
      <c r="I23" s="416">
        <v>11</v>
      </c>
      <c r="J23" s="486">
        <v>3</v>
      </c>
      <c r="K23" s="486">
        <v>3</v>
      </c>
      <c r="L23" s="416">
        <v>3</v>
      </c>
      <c r="M23" s="416">
        <v>3</v>
      </c>
      <c r="N23" s="416">
        <v>3</v>
      </c>
      <c r="O23" s="182">
        <f t="shared" si="1"/>
        <v>118</v>
      </c>
      <c r="P23" s="4"/>
    </row>
    <row r="24" spans="1:16">
      <c r="A24" s="4"/>
      <c r="B24" s="213" t="s">
        <v>140</v>
      </c>
      <c r="C24" s="430">
        <v>0</v>
      </c>
      <c r="D24" s="430">
        <v>0</v>
      </c>
      <c r="E24" s="430">
        <v>0</v>
      </c>
      <c r="F24" s="416">
        <v>0</v>
      </c>
      <c r="G24" s="416">
        <v>0</v>
      </c>
      <c r="H24" s="341">
        <v>0</v>
      </c>
      <c r="I24" s="416">
        <v>0</v>
      </c>
      <c r="J24" s="486">
        <v>0</v>
      </c>
      <c r="K24" s="486">
        <v>0</v>
      </c>
      <c r="L24" s="416">
        <v>0</v>
      </c>
      <c r="M24" s="416">
        <v>0</v>
      </c>
      <c r="N24" s="416">
        <v>0</v>
      </c>
      <c r="O24" s="182">
        <f t="shared" si="1"/>
        <v>0</v>
      </c>
      <c r="P24" s="4"/>
    </row>
    <row r="25" spans="1:16">
      <c r="A25" s="4"/>
      <c r="B25" s="213" t="s">
        <v>142</v>
      </c>
      <c r="C25" s="430">
        <v>6</v>
      </c>
      <c r="D25" s="430">
        <v>6</v>
      </c>
      <c r="E25" s="430">
        <v>6</v>
      </c>
      <c r="F25" s="416">
        <v>9</v>
      </c>
      <c r="G25" s="416">
        <v>8</v>
      </c>
      <c r="H25" s="341">
        <v>9</v>
      </c>
      <c r="I25" s="416">
        <v>9</v>
      </c>
      <c r="J25" s="486">
        <v>6</v>
      </c>
      <c r="K25" s="486">
        <v>6</v>
      </c>
      <c r="L25" s="416">
        <v>6</v>
      </c>
      <c r="M25" s="416">
        <v>6</v>
      </c>
      <c r="N25" s="416">
        <v>6</v>
      </c>
      <c r="O25" s="182">
        <f t="shared" si="1"/>
        <v>83</v>
      </c>
      <c r="P25" s="4"/>
    </row>
    <row r="26" spans="1:16">
      <c r="A26" s="4"/>
      <c r="B26" s="213" t="s">
        <v>122</v>
      </c>
      <c r="C26" s="430">
        <v>14</v>
      </c>
      <c r="D26" s="430">
        <v>35</v>
      </c>
      <c r="E26" s="430">
        <v>41</v>
      </c>
      <c r="F26" s="416">
        <v>23</v>
      </c>
      <c r="G26" s="416">
        <v>23</v>
      </c>
      <c r="H26" s="341">
        <v>23</v>
      </c>
      <c r="I26" s="416">
        <v>23</v>
      </c>
      <c r="J26" s="486">
        <v>6</v>
      </c>
      <c r="K26" s="486">
        <v>6</v>
      </c>
      <c r="L26" s="416">
        <v>8</v>
      </c>
      <c r="M26" s="416">
        <v>8</v>
      </c>
      <c r="N26" s="416"/>
      <c r="O26" s="182">
        <f t="shared" si="1"/>
        <v>210</v>
      </c>
      <c r="P26" s="4"/>
    </row>
    <row r="27" spans="1:16">
      <c r="A27" s="4"/>
      <c r="B27" s="213" t="s">
        <v>143</v>
      </c>
      <c r="C27" s="430">
        <v>55</v>
      </c>
      <c r="D27" s="430">
        <v>55</v>
      </c>
      <c r="E27" s="430">
        <v>60</v>
      </c>
      <c r="F27" s="416">
        <v>77</v>
      </c>
      <c r="G27" s="416">
        <v>96</v>
      </c>
      <c r="H27" s="341">
        <v>66</v>
      </c>
      <c r="I27" s="416">
        <v>66</v>
      </c>
      <c r="J27" s="486">
        <v>62</v>
      </c>
      <c r="K27" s="486">
        <v>62</v>
      </c>
      <c r="L27" s="416">
        <v>62</v>
      </c>
      <c r="M27" s="416">
        <v>62</v>
      </c>
      <c r="N27" s="416"/>
      <c r="O27" s="182">
        <f t="shared" si="1"/>
        <v>723</v>
      </c>
      <c r="P27" s="4"/>
    </row>
    <row r="28" spans="1:16">
      <c r="A28" s="4"/>
      <c r="B28" s="213" t="s">
        <v>391</v>
      </c>
      <c r="C28" s="430">
        <v>0</v>
      </c>
      <c r="D28" s="430">
        <v>0</v>
      </c>
      <c r="E28" s="430">
        <v>0</v>
      </c>
      <c r="F28" s="416">
        <v>0</v>
      </c>
      <c r="G28" s="416">
        <v>0</v>
      </c>
      <c r="H28" s="341">
        <v>0</v>
      </c>
      <c r="I28" s="416">
        <v>0</v>
      </c>
      <c r="J28" s="486">
        <v>0</v>
      </c>
      <c r="K28" s="486">
        <v>0</v>
      </c>
      <c r="L28" s="416">
        <v>0</v>
      </c>
      <c r="M28" s="416">
        <v>0</v>
      </c>
      <c r="N28" s="416">
        <v>0</v>
      </c>
      <c r="O28" s="182">
        <f t="shared" si="1"/>
        <v>0</v>
      </c>
      <c r="P28" s="4"/>
    </row>
    <row r="29" spans="1:16">
      <c r="A29" s="4"/>
      <c r="B29" s="213" t="s">
        <v>124</v>
      </c>
      <c r="C29" s="430">
        <v>140</v>
      </c>
      <c r="D29" s="430">
        <v>146</v>
      </c>
      <c r="E29" s="430">
        <v>186</v>
      </c>
      <c r="F29" s="416">
        <v>218</v>
      </c>
      <c r="G29" s="416">
        <v>158</v>
      </c>
      <c r="H29" s="341">
        <v>153</v>
      </c>
      <c r="I29" s="416">
        <v>150</v>
      </c>
      <c r="J29" s="486">
        <v>31</v>
      </c>
      <c r="K29" s="486">
        <v>49</v>
      </c>
      <c r="L29" s="416">
        <v>41</v>
      </c>
      <c r="M29" s="416">
        <v>74</v>
      </c>
      <c r="N29" s="416">
        <v>54</v>
      </c>
      <c r="O29" s="182">
        <f t="shared" si="1"/>
        <v>1400</v>
      </c>
      <c r="P29" s="4"/>
    </row>
    <row r="30" spans="1:16">
      <c r="A30" s="4"/>
      <c r="B30" s="213" t="s">
        <v>125</v>
      </c>
      <c r="C30" s="430">
        <v>32</v>
      </c>
      <c r="D30" s="430">
        <v>32</v>
      </c>
      <c r="E30" s="430">
        <v>46</v>
      </c>
      <c r="F30" s="416">
        <v>74</v>
      </c>
      <c r="G30" s="416">
        <v>38</v>
      </c>
      <c r="H30" s="341">
        <v>41</v>
      </c>
      <c r="I30" s="416">
        <v>47</v>
      </c>
      <c r="J30" s="486">
        <v>14</v>
      </c>
      <c r="K30" s="486">
        <v>14</v>
      </c>
      <c r="L30" s="416">
        <v>14</v>
      </c>
      <c r="M30" s="416">
        <v>14</v>
      </c>
      <c r="N30" s="416">
        <v>14</v>
      </c>
      <c r="O30" s="182">
        <f t="shared" si="1"/>
        <v>380</v>
      </c>
      <c r="P30" s="4"/>
    </row>
    <row r="31" spans="1:16">
      <c r="A31" s="4"/>
      <c r="B31" s="213" t="s">
        <v>126</v>
      </c>
      <c r="C31" s="430">
        <v>183</v>
      </c>
      <c r="D31" s="430">
        <v>177</v>
      </c>
      <c r="E31" s="430">
        <v>196</v>
      </c>
      <c r="F31" s="416">
        <v>200</v>
      </c>
      <c r="G31" s="416">
        <v>200</v>
      </c>
      <c r="H31" s="341">
        <v>188</v>
      </c>
      <c r="I31" s="416">
        <v>202</v>
      </c>
      <c r="J31" s="486">
        <v>84</v>
      </c>
      <c r="K31" s="486">
        <v>85</v>
      </c>
      <c r="L31" s="416">
        <v>85</v>
      </c>
      <c r="M31" s="416">
        <v>84</v>
      </c>
      <c r="N31" s="416">
        <v>100</v>
      </c>
      <c r="O31" s="182">
        <f t="shared" si="1"/>
        <v>1784</v>
      </c>
      <c r="P31" s="4"/>
    </row>
    <row r="32" spans="1:16">
      <c r="A32" s="4"/>
      <c r="B32" s="213" t="s">
        <v>127</v>
      </c>
      <c r="C32" s="430">
        <v>8</v>
      </c>
      <c r="D32" s="430">
        <v>8</v>
      </c>
      <c r="E32" s="430">
        <v>8</v>
      </c>
      <c r="F32" s="416">
        <v>6</v>
      </c>
      <c r="G32" s="416">
        <v>8</v>
      </c>
      <c r="H32" s="341">
        <v>8</v>
      </c>
      <c r="I32" s="416">
        <v>5</v>
      </c>
      <c r="J32" s="486">
        <v>5</v>
      </c>
      <c r="K32" s="486">
        <v>2</v>
      </c>
      <c r="L32" s="416">
        <v>2</v>
      </c>
      <c r="M32" s="416">
        <v>2</v>
      </c>
      <c r="N32" s="416">
        <v>2</v>
      </c>
      <c r="O32" s="182">
        <f t="shared" si="1"/>
        <v>64</v>
      </c>
      <c r="P32" s="4"/>
    </row>
    <row r="33" spans="1:16">
      <c r="A33" s="4"/>
      <c r="B33" s="213" t="s">
        <v>128</v>
      </c>
      <c r="C33" s="430">
        <v>58</v>
      </c>
      <c r="D33" s="430">
        <v>66</v>
      </c>
      <c r="E33" s="430">
        <v>116</v>
      </c>
      <c r="F33" s="416">
        <v>114</v>
      </c>
      <c r="G33" s="416">
        <v>124</v>
      </c>
      <c r="H33" s="341">
        <v>208</v>
      </c>
      <c r="I33" s="416">
        <v>139</v>
      </c>
      <c r="J33" s="486">
        <v>152</v>
      </c>
      <c r="K33" s="486">
        <v>188</v>
      </c>
      <c r="L33" s="416">
        <v>150</v>
      </c>
      <c r="M33" s="416">
        <v>158</v>
      </c>
      <c r="N33" s="416">
        <v>188</v>
      </c>
      <c r="O33" s="182">
        <f t="shared" si="1"/>
        <v>1661</v>
      </c>
      <c r="P33" s="4"/>
    </row>
    <row r="34" spans="1:16">
      <c r="A34" s="4"/>
      <c r="B34" s="213" t="s">
        <v>379</v>
      </c>
      <c r="C34" s="430">
        <v>0</v>
      </c>
      <c r="D34" s="430">
        <v>0</v>
      </c>
      <c r="E34" s="430">
        <v>0</v>
      </c>
      <c r="F34" s="416">
        <v>0</v>
      </c>
      <c r="G34" s="416">
        <v>0</v>
      </c>
      <c r="H34" s="341">
        <v>0</v>
      </c>
      <c r="I34" s="416">
        <v>0</v>
      </c>
      <c r="J34" s="486">
        <v>0</v>
      </c>
      <c r="K34" s="486">
        <v>0</v>
      </c>
      <c r="L34" s="416">
        <v>0</v>
      </c>
      <c r="M34" s="416">
        <v>0</v>
      </c>
      <c r="N34" s="416">
        <v>0</v>
      </c>
      <c r="O34" s="182">
        <f t="shared" si="1"/>
        <v>0</v>
      </c>
      <c r="P34" s="4"/>
    </row>
    <row r="35" spans="1:16">
      <c r="A35" s="4"/>
      <c r="B35" s="213" t="s">
        <v>130</v>
      </c>
      <c r="C35" s="430">
        <v>0</v>
      </c>
      <c r="D35" s="430">
        <v>0</v>
      </c>
      <c r="E35" s="430">
        <v>0</v>
      </c>
      <c r="F35" s="416">
        <v>0</v>
      </c>
      <c r="G35" s="416">
        <v>0</v>
      </c>
      <c r="H35" s="341">
        <v>0</v>
      </c>
      <c r="I35" s="416">
        <v>0</v>
      </c>
      <c r="J35" s="486">
        <v>0</v>
      </c>
      <c r="K35" s="486">
        <v>0</v>
      </c>
      <c r="L35" s="416">
        <v>0</v>
      </c>
      <c r="M35" s="416">
        <v>0</v>
      </c>
      <c r="N35" s="416">
        <v>0</v>
      </c>
      <c r="O35" s="182">
        <f t="shared" si="1"/>
        <v>0</v>
      </c>
      <c r="P35" s="4"/>
    </row>
    <row r="36" spans="1:16">
      <c r="A36" s="4"/>
      <c r="B36" s="213" t="s">
        <v>131</v>
      </c>
      <c r="C36" s="430">
        <v>79</v>
      </c>
      <c r="D36" s="430">
        <v>85</v>
      </c>
      <c r="E36" s="430">
        <v>72</v>
      </c>
      <c r="F36" s="416">
        <v>81</v>
      </c>
      <c r="G36" s="416">
        <v>75</v>
      </c>
      <c r="H36" s="341">
        <v>75</v>
      </c>
      <c r="I36" s="416">
        <v>75</v>
      </c>
      <c r="J36" s="486">
        <v>23</v>
      </c>
      <c r="K36" s="486">
        <v>23</v>
      </c>
      <c r="L36" s="416">
        <v>23</v>
      </c>
      <c r="M36" s="416">
        <v>23</v>
      </c>
      <c r="N36" s="416">
        <v>23</v>
      </c>
      <c r="O36" s="182">
        <f t="shared" si="1"/>
        <v>657</v>
      </c>
      <c r="P36" s="4"/>
    </row>
    <row r="37" spans="1:16">
      <c r="A37" s="4"/>
      <c r="B37" s="213" t="s">
        <v>132</v>
      </c>
      <c r="C37" s="430">
        <v>229</v>
      </c>
      <c r="D37" s="430">
        <v>229</v>
      </c>
      <c r="E37" s="430">
        <v>489</v>
      </c>
      <c r="F37" s="416">
        <v>357</v>
      </c>
      <c r="G37" s="416">
        <v>333</v>
      </c>
      <c r="H37" s="341">
        <v>364</v>
      </c>
      <c r="I37" s="416">
        <v>296</v>
      </c>
      <c r="J37" s="486">
        <v>46</v>
      </c>
      <c r="K37" s="486">
        <v>49</v>
      </c>
      <c r="L37" s="416">
        <v>28</v>
      </c>
      <c r="M37" s="416">
        <v>52</v>
      </c>
      <c r="N37" s="416">
        <v>25</v>
      </c>
      <c r="O37" s="182">
        <f t="shared" si="1"/>
        <v>2497</v>
      </c>
      <c r="P37" s="4"/>
    </row>
    <row r="38" spans="1:16">
      <c r="A38" s="4"/>
      <c r="B38" s="213" t="s">
        <v>133</v>
      </c>
      <c r="C38" s="430">
        <v>421</v>
      </c>
      <c r="D38" s="430">
        <v>421</v>
      </c>
      <c r="E38" s="430">
        <v>506</v>
      </c>
      <c r="F38" s="416">
        <v>444</v>
      </c>
      <c r="G38" s="416">
        <v>442</v>
      </c>
      <c r="H38" s="341">
        <v>481</v>
      </c>
      <c r="I38" s="416">
        <v>450</v>
      </c>
      <c r="J38" s="486">
        <v>258</v>
      </c>
      <c r="K38" s="486">
        <v>283</v>
      </c>
      <c r="L38" s="416">
        <v>240</v>
      </c>
      <c r="M38" s="416">
        <v>239</v>
      </c>
      <c r="N38" s="416">
        <v>282</v>
      </c>
      <c r="O38" s="182">
        <f t="shared" si="1"/>
        <v>4467</v>
      </c>
      <c r="P38" s="4"/>
    </row>
    <row r="39" spans="1:16">
      <c r="A39" s="4"/>
      <c r="B39" s="213" t="s">
        <v>134</v>
      </c>
      <c r="C39" s="430">
        <v>5</v>
      </c>
      <c r="D39" s="430">
        <v>5</v>
      </c>
      <c r="E39" s="430">
        <v>5</v>
      </c>
      <c r="F39" s="416">
        <v>5</v>
      </c>
      <c r="G39" s="416">
        <v>5</v>
      </c>
      <c r="H39" s="341">
        <v>5</v>
      </c>
      <c r="I39" s="416">
        <v>6</v>
      </c>
      <c r="J39" s="486">
        <v>0</v>
      </c>
      <c r="K39" s="486">
        <v>0</v>
      </c>
      <c r="L39" s="416">
        <v>0</v>
      </c>
      <c r="M39" s="416">
        <v>0</v>
      </c>
      <c r="N39" s="416">
        <v>0</v>
      </c>
      <c r="O39" s="182">
        <f t="shared" si="1"/>
        <v>36</v>
      </c>
      <c r="P39" s="4"/>
    </row>
    <row r="40" spans="1:16">
      <c r="A40" s="4"/>
      <c r="B40" s="213" t="s">
        <v>135</v>
      </c>
      <c r="C40" s="430">
        <v>23</v>
      </c>
      <c r="D40" s="430">
        <v>23</v>
      </c>
      <c r="E40" s="430">
        <v>23</v>
      </c>
      <c r="F40" s="416">
        <v>23</v>
      </c>
      <c r="G40" s="416">
        <v>18</v>
      </c>
      <c r="H40" s="341">
        <v>18</v>
      </c>
      <c r="I40" s="416">
        <v>18</v>
      </c>
      <c r="J40" s="486">
        <v>5</v>
      </c>
      <c r="K40" s="486">
        <v>5</v>
      </c>
      <c r="L40" s="416">
        <v>5</v>
      </c>
      <c r="M40" s="416">
        <v>5</v>
      </c>
      <c r="N40" s="416">
        <v>5</v>
      </c>
      <c r="O40" s="182">
        <f t="shared" si="1"/>
        <v>171</v>
      </c>
      <c r="P40" s="4"/>
    </row>
    <row r="41" spans="1:16">
      <c r="A41" s="4"/>
      <c r="B41" s="213" t="s">
        <v>137</v>
      </c>
      <c r="C41" s="430">
        <v>15</v>
      </c>
      <c r="D41" s="430">
        <v>16</v>
      </c>
      <c r="E41" s="430">
        <v>16</v>
      </c>
      <c r="F41" s="416">
        <v>22</v>
      </c>
      <c r="G41" s="416">
        <v>16</v>
      </c>
      <c r="H41" s="341">
        <v>16</v>
      </c>
      <c r="I41" s="416">
        <v>16</v>
      </c>
      <c r="J41" s="486">
        <v>5</v>
      </c>
      <c r="K41" s="486">
        <v>5</v>
      </c>
      <c r="L41" s="416">
        <v>5</v>
      </c>
      <c r="M41" s="416">
        <v>5</v>
      </c>
      <c r="N41" s="416">
        <v>5</v>
      </c>
      <c r="O41" s="182">
        <f t="shared" si="1"/>
        <v>142</v>
      </c>
      <c r="P41" s="4"/>
    </row>
    <row r="42" spans="1:16">
      <c r="A42" s="4"/>
      <c r="B42" s="213" t="s">
        <v>144</v>
      </c>
      <c r="C42" s="430">
        <v>823</v>
      </c>
      <c r="D42" s="430">
        <v>790</v>
      </c>
      <c r="E42" s="430">
        <v>812</v>
      </c>
      <c r="F42" s="416">
        <v>1066</v>
      </c>
      <c r="G42" s="416">
        <v>825</v>
      </c>
      <c r="H42" s="341">
        <v>908</v>
      </c>
      <c r="I42" s="416">
        <v>998</v>
      </c>
      <c r="J42" s="486">
        <v>702</v>
      </c>
      <c r="K42" s="486">
        <v>744</v>
      </c>
      <c r="L42" s="416">
        <v>669</v>
      </c>
      <c r="M42" s="416">
        <v>733</v>
      </c>
      <c r="N42" s="416">
        <v>651</v>
      </c>
      <c r="O42" s="182">
        <f t="shared" si="1"/>
        <v>9721</v>
      </c>
      <c r="P42" s="4"/>
    </row>
    <row r="43" spans="1:16">
      <c r="A43" s="4"/>
      <c r="B43" s="213" t="s">
        <v>145</v>
      </c>
      <c r="C43" s="430">
        <v>56</v>
      </c>
      <c r="D43" s="430">
        <v>56</v>
      </c>
      <c r="E43" s="430">
        <v>64</v>
      </c>
      <c r="F43" s="416">
        <v>73</v>
      </c>
      <c r="G43" s="416">
        <v>66</v>
      </c>
      <c r="H43" s="341">
        <v>69</v>
      </c>
      <c r="I43" s="416">
        <v>81</v>
      </c>
      <c r="J43" s="486">
        <v>71</v>
      </c>
      <c r="K43" s="486">
        <v>71</v>
      </c>
      <c r="L43" s="416">
        <v>70</v>
      </c>
      <c r="M43" s="416">
        <v>11</v>
      </c>
      <c r="N43" s="416">
        <v>11</v>
      </c>
      <c r="O43" s="182">
        <f t="shared" si="1"/>
        <v>699</v>
      </c>
      <c r="P43" s="4"/>
    </row>
    <row r="44" spans="1:16">
      <c r="A44" s="4"/>
      <c r="B44" s="213" t="s">
        <v>146</v>
      </c>
      <c r="C44" s="430">
        <v>335</v>
      </c>
      <c r="D44" s="430">
        <v>342</v>
      </c>
      <c r="E44" s="430">
        <v>336</v>
      </c>
      <c r="F44" s="416">
        <v>344</v>
      </c>
      <c r="G44" s="416">
        <v>327</v>
      </c>
      <c r="H44" s="341">
        <v>322</v>
      </c>
      <c r="I44" s="416">
        <v>268</v>
      </c>
      <c r="J44" s="486">
        <v>267</v>
      </c>
      <c r="K44" s="486">
        <v>270</v>
      </c>
      <c r="L44" s="416">
        <v>266</v>
      </c>
      <c r="M44" s="416">
        <v>287</v>
      </c>
      <c r="N44" s="416">
        <v>360</v>
      </c>
      <c r="O44" s="182">
        <f t="shared" si="1"/>
        <v>3724</v>
      </c>
      <c r="P44" s="4"/>
    </row>
    <row r="45" spans="1:16">
      <c r="A45" s="4"/>
      <c r="B45" s="213" t="s">
        <v>141</v>
      </c>
      <c r="C45" s="430">
        <v>31</v>
      </c>
      <c r="D45" s="430">
        <v>32</v>
      </c>
      <c r="E45" s="430">
        <v>34</v>
      </c>
      <c r="F45" s="416">
        <v>34</v>
      </c>
      <c r="G45" s="416">
        <v>29</v>
      </c>
      <c r="H45" s="341">
        <v>29</v>
      </c>
      <c r="I45" s="416">
        <v>29</v>
      </c>
      <c r="J45" s="486">
        <v>25</v>
      </c>
      <c r="K45" s="486">
        <v>25</v>
      </c>
      <c r="L45" s="416">
        <v>25</v>
      </c>
      <c r="M45" s="416">
        <v>23</v>
      </c>
      <c r="N45" s="416">
        <v>23</v>
      </c>
      <c r="O45" s="182">
        <f t="shared" si="1"/>
        <v>339</v>
      </c>
      <c r="P45" s="4"/>
    </row>
    <row r="46" spans="1:16">
      <c r="A46" s="4"/>
      <c r="B46" s="213" t="s">
        <v>213</v>
      </c>
      <c r="C46" s="430">
        <v>102</v>
      </c>
      <c r="D46" s="430">
        <v>105</v>
      </c>
      <c r="E46" s="430">
        <v>116</v>
      </c>
      <c r="F46" s="416">
        <v>104</v>
      </c>
      <c r="G46" s="416">
        <v>115</v>
      </c>
      <c r="H46" s="341">
        <v>97</v>
      </c>
      <c r="I46" s="416">
        <v>93</v>
      </c>
      <c r="J46" s="486">
        <v>75</v>
      </c>
      <c r="K46" s="486">
        <v>75</v>
      </c>
      <c r="L46" s="416">
        <v>74</v>
      </c>
      <c r="M46" s="416">
        <v>93</v>
      </c>
      <c r="N46" s="416">
        <v>76</v>
      </c>
      <c r="O46" s="182">
        <f t="shared" si="1"/>
        <v>1125</v>
      </c>
      <c r="P46" s="4"/>
    </row>
    <row r="47" spans="1:16">
      <c r="A47" s="4"/>
      <c r="B47" s="213" t="s">
        <v>370</v>
      </c>
      <c r="C47" s="430">
        <v>0</v>
      </c>
      <c r="D47" s="430">
        <v>35</v>
      </c>
      <c r="E47" s="430">
        <v>43</v>
      </c>
      <c r="F47" s="416">
        <v>25</v>
      </c>
      <c r="G47" s="416">
        <v>25</v>
      </c>
      <c r="H47" s="341">
        <v>25</v>
      </c>
      <c r="I47" s="416">
        <v>0</v>
      </c>
      <c r="J47" s="486">
        <v>33</v>
      </c>
      <c r="K47" s="486">
        <v>8</v>
      </c>
      <c r="L47" s="416">
        <v>8</v>
      </c>
      <c r="M47" s="416">
        <v>8</v>
      </c>
      <c r="N47" s="416">
        <v>8</v>
      </c>
      <c r="O47" s="182">
        <f t="shared" si="1"/>
        <v>218</v>
      </c>
      <c r="P47" s="4"/>
    </row>
    <row r="48" spans="1:16">
      <c r="A48" s="4"/>
      <c r="B48" s="213" t="s">
        <v>148</v>
      </c>
      <c r="C48" s="430">
        <v>1256</v>
      </c>
      <c r="D48" s="430">
        <v>1377</v>
      </c>
      <c r="E48" s="430">
        <v>1244</v>
      </c>
      <c r="F48" s="416">
        <v>1400</v>
      </c>
      <c r="G48" s="416">
        <v>1679</v>
      </c>
      <c r="H48" s="341">
        <v>1319</v>
      </c>
      <c r="I48" s="416">
        <v>1518</v>
      </c>
      <c r="J48" s="486">
        <v>884</v>
      </c>
      <c r="K48" s="486">
        <v>1004</v>
      </c>
      <c r="L48" s="416">
        <v>1379</v>
      </c>
      <c r="M48" s="416">
        <v>1248</v>
      </c>
      <c r="N48" s="416">
        <v>1095</v>
      </c>
      <c r="O48" s="182">
        <f t="shared" si="1"/>
        <v>15403</v>
      </c>
      <c r="P48" s="4"/>
    </row>
    <row r="49" spans="1:16">
      <c r="A49" s="4"/>
      <c r="B49" s="439" t="s">
        <v>398</v>
      </c>
      <c r="C49" s="430">
        <v>265</v>
      </c>
      <c r="D49" s="430">
        <v>317</v>
      </c>
      <c r="E49" s="430">
        <v>276</v>
      </c>
      <c r="F49" s="416">
        <v>279</v>
      </c>
      <c r="G49" s="416">
        <v>275</v>
      </c>
      <c r="H49" s="341">
        <v>283</v>
      </c>
      <c r="I49" s="416">
        <v>307</v>
      </c>
      <c r="J49" s="486">
        <v>75</v>
      </c>
      <c r="K49" s="486">
        <v>75</v>
      </c>
      <c r="L49" s="416">
        <v>71</v>
      </c>
      <c r="M49" s="416">
        <v>66</v>
      </c>
      <c r="N49" s="416">
        <v>89</v>
      </c>
      <c r="O49" s="182">
        <f t="shared" si="1"/>
        <v>2378</v>
      </c>
      <c r="P49" s="4"/>
    </row>
    <row r="50" spans="1:16">
      <c r="A50" s="4"/>
      <c r="B50" s="380" t="s">
        <v>149</v>
      </c>
      <c r="C50" s="431">
        <f>SUM(C19:C49)</f>
        <v>4389</v>
      </c>
      <c r="D50" s="431">
        <f t="shared" ref="D50:E50" si="3">SUM(D19:D49)</f>
        <v>4650</v>
      </c>
      <c r="E50" s="431">
        <f t="shared" si="3"/>
        <v>5103</v>
      </c>
      <c r="F50" s="431">
        <f t="shared" ref="F50" si="4">SUM(F19:F49)</f>
        <v>5261</v>
      </c>
      <c r="G50" s="431">
        <f t="shared" ref="G50" si="5">SUM(G19:G49)</f>
        <v>5228</v>
      </c>
      <c r="H50" s="431">
        <f t="shared" ref="H50" si="6">SUM(H19:H49)</f>
        <v>5006</v>
      </c>
      <c r="I50" s="431">
        <f t="shared" ref="I50" si="7">SUM(I19:I49)</f>
        <v>5274</v>
      </c>
      <c r="J50" s="431">
        <f t="shared" ref="J50" si="8">SUM(J19:J49)</f>
        <v>3096</v>
      </c>
      <c r="K50" s="431">
        <f t="shared" ref="K50" si="9">SUM(K19:K49)</f>
        <v>3245</v>
      </c>
      <c r="L50" s="431">
        <f t="shared" ref="L50" si="10">SUM(L19:L49)</f>
        <v>3386</v>
      </c>
      <c r="M50" s="431">
        <f t="shared" ref="M50" si="11">SUM(M19:M49)</f>
        <v>3357</v>
      </c>
      <c r="N50" s="431">
        <f t="shared" ref="N50" si="12">SUM(N19:N49)</f>
        <v>3186</v>
      </c>
      <c r="O50" s="431">
        <f t="shared" ref="O50" si="13">SUM(O19:O49)</f>
        <v>51181</v>
      </c>
      <c r="P50" s="4"/>
    </row>
    <row r="51" spans="1:16">
      <c r="A51" s="4"/>
      <c r="B51" s="213" t="s">
        <v>150</v>
      </c>
      <c r="C51" s="432">
        <v>4988</v>
      </c>
      <c r="D51" s="432">
        <v>5277</v>
      </c>
      <c r="E51" s="432">
        <v>5040</v>
      </c>
      <c r="F51" s="416">
        <v>6565</v>
      </c>
      <c r="G51" s="416">
        <v>5722</v>
      </c>
      <c r="H51" s="341">
        <v>5484</v>
      </c>
      <c r="I51" s="416">
        <v>5647</v>
      </c>
      <c r="J51" s="486">
        <v>4831</v>
      </c>
      <c r="K51" s="486">
        <v>4225</v>
      </c>
      <c r="L51" s="416">
        <v>3992</v>
      </c>
      <c r="M51" s="416">
        <v>4213</v>
      </c>
      <c r="N51" s="416">
        <v>4436</v>
      </c>
      <c r="O51" s="182">
        <f t="shared" si="1"/>
        <v>60420</v>
      </c>
      <c r="P51" s="4"/>
    </row>
    <row r="52" spans="1:16">
      <c r="A52" s="4"/>
      <c r="B52" s="213" t="s">
        <v>327</v>
      </c>
      <c r="C52" s="432">
        <v>512</v>
      </c>
      <c r="D52" s="432">
        <v>481</v>
      </c>
      <c r="E52" s="432">
        <v>545</v>
      </c>
      <c r="F52" s="416">
        <v>764</v>
      </c>
      <c r="G52" s="416">
        <v>618</v>
      </c>
      <c r="H52" s="341">
        <v>697</v>
      </c>
      <c r="I52" s="416">
        <v>600</v>
      </c>
      <c r="J52" s="486">
        <v>547</v>
      </c>
      <c r="K52" s="486">
        <v>474</v>
      </c>
      <c r="L52" s="416">
        <v>457</v>
      </c>
      <c r="M52" s="416">
        <v>517</v>
      </c>
      <c r="N52" s="416">
        <v>499</v>
      </c>
      <c r="O52" s="182">
        <f t="shared" si="1"/>
        <v>6711</v>
      </c>
      <c r="P52" s="4"/>
    </row>
    <row r="53" spans="1:16">
      <c r="A53" s="4"/>
      <c r="B53" s="213" t="s">
        <v>151</v>
      </c>
      <c r="C53" s="432">
        <v>4515</v>
      </c>
      <c r="D53" s="432">
        <v>4864</v>
      </c>
      <c r="E53" s="432">
        <v>5422</v>
      </c>
      <c r="F53" s="416">
        <v>6157</v>
      </c>
      <c r="G53" s="416">
        <v>5472</v>
      </c>
      <c r="H53" s="341">
        <v>5543</v>
      </c>
      <c r="I53" s="416">
        <v>5134</v>
      </c>
      <c r="J53" s="486">
        <v>5036</v>
      </c>
      <c r="K53" s="486">
        <v>3978</v>
      </c>
      <c r="L53" s="416">
        <v>4604</v>
      </c>
      <c r="M53" s="416">
        <v>4350</v>
      </c>
      <c r="N53" s="416">
        <v>4463</v>
      </c>
      <c r="O53" s="182">
        <f t="shared" si="1"/>
        <v>59538</v>
      </c>
      <c r="P53" s="4"/>
    </row>
    <row r="54" spans="1:16">
      <c r="A54" s="4"/>
      <c r="B54" s="213" t="s">
        <v>152</v>
      </c>
      <c r="C54" s="432">
        <v>4301</v>
      </c>
      <c r="D54" s="432">
        <v>4055</v>
      </c>
      <c r="E54" s="432">
        <v>4227</v>
      </c>
      <c r="F54" s="416">
        <v>4241</v>
      </c>
      <c r="G54" s="416">
        <v>4405</v>
      </c>
      <c r="H54" s="341">
        <v>4883</v>
      </c>
      <c r="I54" s="416">
        <v>4344</v>
      </c>
      <c r="J54" s="486">
        <v>3772</v>
      </c>
      <c r="K54" s="486">
        <v>3292</v>
      </c>
      <c r="L54" s="416">
        <v>3337</v>
      </c>
      <c r="M54" s="416">
        <v>3547</v>
      </c>
      <c r="N54" s="416">
        <v>4343</v>
      </c>
      <c r="O54" s="182">
        <f t="shared" si="1"/>
        <v>48747</v>
      </c>
      <c r="P54" s="4"/>
    </row>
    <row r="55" spans="1:16">
      <c r="A55" s="4"/>
      <c r="B55" s="213" t="s">
        <v>153</v>
      </c>
      <c r="C55" s="432">
        <v>3121</v>
      </c>
      <c r="D55" s="432">
        <v>3338</v>
      </c>
      <c r="E55" s="432">
        <v>3478</v>
      </c>
      <c r="F55" s="416">
        <v>4346</v>
      </c>
      <c r="G55" s="416">
        <v>3925</v>
      </c>
      <c r="H55" s="341">
        <v>3653</v>
      </c>
      <c r="I55" s="416">
        <v>3731</v>
      </c>
      <c r="J55" s="486">
        <v>2886</v>
      </c>
      <c r="K55" s="486">
        <v>3182</v>
      </c>
      <c r="L55" s="416">
        <v>3018</v>
      </c>
      <c r="M55" s="416">
        <v>3062</v>
      </c>
      <c r="N55" s="416">
        <v>3430</v>
      </c>
      <c r="O55" s="182">
        <f t="shared" si="1"/>
        <v>41170</v>
      </c>
      <c r="P55" s="4"/>
    </row>
    <row r="56" spans="1:16">
      <c r="A56" s="4"/>
      <c r="B56" s="213" t="s">
        <v>154</v>
      </c>
      <c r="C56" s="432">
        <v>3288</v>
      </c>
      <c r="D56" s="432">
        <v>3412</v>
      </c>
      <c r="E56" s="432">
        <v>3546</v>
      </c>
      <c r="F56" s="416">
        <v>3918</v>
      </c>
      <c r="G56" s="416">
        <v>3647</v>
      </c>
      <c r="H56" s="341">
        <v>3691</v>
      </c>
      <c r="I56" s="416">
        <v>3653</v>
      </c>
      <c r="J56" s="486">
        <v>3259</v>
      </c>
      <c r="K56" s="486">
        <v>3107</v>
      </c>
      <c r="L56" s="416">
        <v>3348</v>
      </c>
      <c r="M56" s="416">
        <v>3491</v>
      </c>
      <c r="N56" s="416">
        <v>3171</v>
      </c>
      <c r="O56" s="182">
        <f t="shared" si="1"/>
        <v>41531</v>
      </c>
      <c r="P56" s="4"/>
    </row>
    <row r="57" spans="1:16">
      <c r="A57" s="4"/>
      <c r="B57" s="213" t="s">
        <v>155</v>
      </c>
      <c r="C57" s="432">
        <v>2564</v>
      </c>
      <c r="D57" s="432">
        <v>5554</v>
      </c>
      <c r="E57" s="432">
        <v>4961</v>
      </c>
      <c r="F57" s="416">
        <v>5607</v>
      </c>
      <c r="G57" s="416">
        <v>5003</v>
      </c>
      <c r="H57" s="341">
        <v>4987</v>
      </c>
      <c r="I57" s="416">
        <v>4579</v>
      </c>
      <c r="J57" s="486">
        <v>3806</v>
      </c>
      <c r="K57" s="486">
        <v>4081</v>
      </c>
      <c r="L57" s="416">
        <v>4339</v>
      </c>
      <c r="M57" s="416">
        <v>4147</v>
      </c>
      <c r="N57" s="416">
        <v>4387</v>
      </c>
      <c r="O57" s="182">
        <f t="shared" si="1"/>
        <v>54015</v>
      </c>
      <c r="P57" s="4"/>
    </row>
    <row r="58" spans="1:16">
      <c r="A58" s="4"/>
      <c r="B58" s="213" t="s">
        <v>156</v>
      </c>
      <c r="C58" s="432">
        <v>534</v>
      </c>
      <c r="D58" s="432">
        <v>523</v>
      </c>
      <c r="E58" s="432">
        <v>703</v>
      </c>
      <c r="F58" s="416">
        <v>677</v>
      </c>
      <c r="G58" s="416">
        <v>946</v>
      </c>
      <c r="H58" s="341">
        <v>668</v>
      </c>
      <c r="I58" s="416">
        <v>777</v>
      </c>
      <c r="J58" s="486">
        <v>542</v>
      </c>
      <c r="K58" s="486">
        <v>623</v>
      </c>
      <c r="L58" s="416">
        <v>499</v>
      </c>
      <c r="M58" s="416">
        <v>499</v>
      </c>
      <c r="N58" s="416">
        <v>555</v>
      </c>
      <c r="O58" s="182">
        <f t="shared" si="1"/>
        <v>7546</v>
      </c>
      <c r="P58" s="4"/>
    </row>
    <row r="59" spans="1:16">
      <c r="A59" s="4"/>
      <c r="B59" s="213" t="s">
        <v>157</v>
      </c>
      <c r="C59" s="432">
        <v>892</v>
      </c>
      <c r="D59" s="432">
        <v>876</v>
      </c>
      <c r="E59" s="432">
        <v>893</v>
      </c>
      <c r="F59" s="416">
        <v>1142</v>
      </c>
      <c r="G59" s="416">
        <v>1039</v>
      </c>
      <c r="H59" s="341">
        <v>971</v>
      </c>
      <c r="I59" s="416">
        <v>1097</v>
      </c>
      <c r="J59" s="486">
        <v>836</v>
      </c>
      <c r="K59" s="486">
        <v>702</v>
      </c>
      <c r="L59" s="416">
        <v>761</v>
      </c>
      <c r="M59" s="416">
        <v>746</v>
      </c>
      <c r="N59" s="416">
        <v>889</v>
      </c>
      <c r="O59" s="182">
        <f t="shared" si="1"/>
        <v>10844</v>
      </c>
      <c r="P59" s="4"/>
    </row>
    <row r="60" spans="1:16">
      <c r="A60" s="4"/>
      <c r="B60" s="213" t="s">
        <v>158</v>
      </c>
      <c r="C60" s="432">
        <v>981</v>
      </c>
      <c r="D60" s="432">
        <v>1111</v>
      </c>
      <c r="E60" s="432">
        <v>1299</v>
      </c>
      <c r="F60" s="416">
        <v>1329</v>
      </c>
      <c r="G60" s="416">
        <v>1179</v>
      </c>
      <c r="H60" s="341">
        <v>1286</v>
      </c>
      <c r="I60" s="416">
        <v>1193</v>
      </c>
      <c r="J60" s="486">
        <v>809</v>
      </c>
      <c r="K60" s="486">
        <v>783</v>
      </c>
      <c r="L60" s="416">
        <v>877</v>
      </c>
      <c r="M60" s="416">
        <v>922</v>
      </c>
      <c r="N60" s="416">
        <v>818</v>
      </c>
      <c r="O60" s="182">
        <f t="shared" si="1"/>
        <v>12587</v>
      </c>
      <c r="P60" s="4"/>
    </row>
    <row r="61" spans="1:16">
      <c r="A61" s="4"/>
      <c r="B61" s="213" t="s">
        <v>159</v>
      </c>
      <c r="C61" s="432">
        <v>1305</v>
      </c>
      <c r="D61" s="432">
        <v>1385</v>
      </c>
      <c r="E61" s="432">
        <v>1974</v>
      </c>
      <c r="F61" s="416">
        <v>1966</v>
      </c>
      <c r="G61" s="416">
        <v>1719</v>
      </c>
      <c r="H61" s="341">
        <v>1621</v>
      </c>
      <c r="I61" s="416">
        <v>1683</v>
      </c>
      <c r="J61" s="486">
        <v>1261</v>
      </c>
      <c r="K61" s="486">
        <v>1051</v>
      </c>
      <c r="L61" s="416">
        <v>1020</v>
      </c>
      <c r="M61" s="416">
        <v>1029</v>
      </c>
      <c r="N61" s="416">
        <v>1044</v>
      </c>
      <c r="O61" s="182">
        <f t="shared" si="1"/>
        <v>17058</v>
      </c>
      <c r="P61" s="4"/>
    </row>
    <row r="62" spans="1:16">
      <c r="A62" s="4"/>
      <c r="B62" s="213" t="s">
        <v>160</v>
      </c>
      <c r="C62" s="432">
        <v>3402</v>
      </c>
      <c r="D62" s="432">
        <v>3564</v>
      </c>
      <c r="E62" s="432">
        <v>3810</v>
      </c>
      <c r="F62" s="416">
        <v>4103</v>
      </c>
      <c r="G62" s="416">
        <v>4247</v>
      </c>
      <c r="H62" s="341">
        <v>4163</v>
      </c>
      <c r="I62" s="416">
        <v>4058</v>
      </c>
      <c r="J62" s="486">
        <v>3118</v>
      </c>
      <c r="K62" s="486">
        <v>3110</v>
      </c>
      <c r="L62" s="416">
        <v>3313</v>
      </c>
      <c r="M62" s="416">
        <v>3706</v>
      </c>
      <c r="N62" s="416">
        <v>3498</v>
      </c>
      <c r="O62" s="182">
        <f t="shared" si="1"/>
        <v>44092</v>
      </c>
      <c r="P62" s="4"/>
    </row>
    <row r="63" spans="1:16">
      <c r="A63" s="4"/>
      <c r="B63" s="213" t="s">
        <v>161</v>
      </c>
      <c r="C63" s="432">
        <v>3087</v>
      </c>
      <c r="D63" s="432">
        <v>3299</v>
      </c>
      <c r="E63" s="432">
        <v>3423</v>
      </c>
      <c r="F63" s="416">
        <v>4213</v>
      </c>
      <c r="G63" s="416">
        <v>4498</v>
      </c>
      <c r="H63" s="341">
        <v>3780</v>
      </c>
      <c r="I63" s="416">
        <v>3455</v>
      </c>
      <c r="J63" s="486">
        <v>2982</v>
      </c>
      <c r="K63" s="486">
        <v>2502</v>
      </c>
      <c r="L63" s="416">
        <v>2978</v>
      </c>
      <c r="M63" s="416">
        <v>2941</v>
      </c>
      <c r="N63" s="416">
        <v>2743</v>
      </c>
      <c r="O63" s="182">
        <f t="shared" si="1"/>
        <v>39901</v>
      </c>
      <c r="P63" s="4"/>
    </row>
    <row r="64" spans="1:16">
      <c r="A64" s="4"/>
      <c r="B64" s="213" t="s">
        <v>162</v>
      </c>
      <c r="C64" s="432">
        <v>3426</v>
      </c>
      <c r="D64" s="432">
        <v>4059</v>
      </c>
      <c r="E64" s="432">
        <v>4304</v>
      </c>
      <c r="F64" s="416">
        <v>4420</v>
      </c>
      <c r="G64" s="416">
        <v>5491</v>
      </c>
      <c r="H64" s="341">
        <v>4386</v>
      </c>
      <c r="I64" s="416">
        <v>4509</v>
      </c>
      <c r="J64" s="486">
        <v>4330</v>
      </c>
      <c r="K64" s="486">
        <v>3956</v>
      </c>
      <c r="L64" s="416">
        <v>3965</v>
      </c>
      <c r="M64" s="416">
        <v>3924</v>
      </c>
      <c r="N64" s="416">
        <v>3806</v>
      </c>
      <c r="O64" s="182">
        <f t="shared" si="1"/>
        <v>50576</v>
      </c>
      <c r="P64" s="4"/>
    </row>
    <row r="65" spans="1:16">
      <c r="A65" s="4"/>
      <c r="B65" s="213" t="s">
        <v>214</v>
      </c>
      <c r="C65" s="432">
        <v>1799</v>
      </c>
      <c r="D65" s="432">
        <v>2049</v>
      </c>
      <c r="E65" s="432">
        <v>2229</v>
      </c>
      <c r="F65" s="416">
        <v>2635</v>
      </c>
      <c r="G65" s="416">
        <v>2312</v>
      </c>
      <c r="H65" s="341">
        <v>2309</v>
      </c>
      <c r="I65" s="416">
        <v>2203</v>
      </c>
      <c r="J65" s="486">
        <v>2240</v>
      </c>
      <c r="K65" s="486">
        <v>2045</v>
      </c>
      <c r="L65" s="416">
        <v>1979</v>
      </c>
      <c r="M65" s="416">
        <v>2346</v>
      </c>
      <c r="N65" s="416">
        <v>2028</v>
      </c>
      <c r="O65" s="182">
        <f t="shared" si="1"/>
        <v>26174</v>
      </c>
      <c r="P65" s="4"/>
    </row>
    <row r="66" spans="1:16">
      <c r="A66" s="4"/>
      <c r="B66" s="213" t="s">
        <v>163</v>
      </c>
      <c r="C66" s="432">
        <v>3419</v>
      </c>
      <c r="D66" s="432">
        <v>3870</v>
      </c>
      <c r="E66" s="432">
        <v>4124</v>
      </c>
      <c r="F66" s="416">
        <v>5026</v>
      </c>
      <c r="G66" s="416">
        <v>4342</v>
      </c>
      <c r="H66" s="341">
        <v>4393</v>
      </c>
      <c r="I66" s="416">
        <v>3975</v>
      </c>
      <c r="J66" s="486">
        <v>3938</v>
      </c>
      <c r="K66" s="486">
        <v>3906</v>
      </c>
      <c r="L66" s="416">
        <v>3761</v>
      </c>
      <c r="M66" s="416">
        <v>3815</v>
      </c>
      <c r="N66" s="416">
        <v>3650</v>
      </c>
      <c r="O66" s="182">
        <f t="shared" si="1"/>
        <v>48219</v>
      </c>
      <c r="P66" s="4"/>
    </row>
    <row r="67" spans="1:16">
      <c r="A67" s="4"/>
      <c r="B67" s="213" t="s">
        <v>164</v>
      </c>
      <c r="C67" s="432">
        <v>5479</v>
      </c>
      <c r="D67" s="432">
        <v>5634</v>
      </c>
      <c r="E67" s="432">
        <v>5717</v>
      </c>
      <c r="F67" s="416">
        <v>6926</v>
      </c>
      <c r="G67" s="416">
        <v>7705</v>
      </c>
      <c r="H67" s="341">
        <v>6669</v>
      </c>
      <c r="I67" s="416">
        <v>7032</v>
      </c>
      <c r="J67" s="486">
        <v>5522</v>
      </c>
      <c r="K67" s="486">
        <v>5467</v>
      </c>
      <c r="L67" s="416">
        <v>6090</v>
      </c>
      <c r="M67" s="416">
        <v>5985</v>
      </c>
      <c r="N67" s="416">
        <v>5680</v>
      </c>
      <c r="O67" s="182">
        <f t="shared" si="1"/>
        <v>73906</v>
      </c>
      <c r="P67" s="4"/>
    </row>
    <row r="68" spans="1:16">
      <c r="A68" s="4"/>
      <c r="B68" s="213" t="s">
        <v>167</v>
      </c>
      <c r="C68" s="432">
        <v>1426</v>
      </c>
      <c r="D68" s="432">
        <v>1432</v>
      </c>
      <c r="E68" s="432">
        <v>1867</v>
      </c>
      <c r="F68" s="416">
        <v>1727</v>
      </c>
      <c r="G68" s="416">
        <v>2364</v>
      </c>
      <c r="H68" s="341">
        <v>1967</v>
      </c>
      <c r="I68" s="416">
        <v>1719</v>
      </c>
      <c r="J68" s="486">
        <v>1667</v>
      </c>
      <c r="K68" s="486">
        <v>1183</v>
      </c>
      <c r="L68" s="416">
        <v>1338</v>
      </c>
      <c r="M68" s="416">
        <v>1434</v>
      </c>
      <c r="N68" s="416">
        <v>1422</v>
      </c>
      <c r="O68" s="182">
        <f t="shared" si="1"/>
        <v>19546</v>
      </c>
      <c r="P68" s="4"/>
    </row>
    <row r="69" spans="1:16">
      <c r="A69" s="4"/>
      <c r="B69" s="213" t="s">
        <v>168</v>
      </c>
      <c r="C69" s="432">
        <v>2140</v>
      </c>
      <c r="D69" s="432">
        <v>2186</v>
      </c>
      <c r="E69" s="432">
        <v>2470</v>
      </c>
      <c r="F69" s="416">
        <v>2586</v>
      </c>
      <c r="G69" s="416">
        <v>2908</v>
      </c>
      <c r="H69" s="341">
        <v>2945</v>
      </c>
      <c r="I69" s="416">
        <v>2388</v>
      </c>
      <c r="J69" s="486">
        <v>1663</v>
      </c>
      <c r="K69" s="486">
        <v>1960</v>
      </c>
      <c r="L69" s="416">
        <v>2001</v>
      </c>
      <c r="M69" s="416">
        <v>1919</v>
      </c>
      <c r="N69" s="416">
        <v>1934</v>
      </c>
      <c r="O69" s="182">
        <f t="shared" si="1"/>
        <v>27100</v>
      </c>
      <c r="P69" s="4"/>
    </row>
    <row r="70" spans="1:16">
      <c r="A70" s="4"/>
      <c r="B70" s="213" t="s">
        <v>169</v>
      </c>
      <c r="C70" s="432">
        <v>1679</v>
      </c>
      <c r="D70" s="432">
        <v>2295</v>
      </c>
      <c r="E70" s="432">
        <v>2034</v>
      </c>
      <c r="F70" s="416">
        <v>2718</v>
      </c>
      <c r="G70" s="416">
        <v>2472</v>
      </c>
      <c r="H70" s="341">
        <v>2304</v>
      </c>
      <c r="I70" s="416">
        <v>2355</v>
      </c>
      <c r="J70" s="486">
        <v>1729</v>
      </c>
      <c r="K70" s="486">
        <v>1621</v>
      </c>
      <c r="L70" s="416">
        <v>1730</v>
      </c>
      <c r="M70" s="416">
        <v>1819</v>
      </c>
      <c r="N70" s="416">
        <v>1712</v>
      </c>
      <c r="O70" s="182">
        <f t="shared" si="1"/>
        <v>24468</v>
      </c>
      <c r="P70" s="4"/>
    </row>
    <row r="71" spans="1:16">
      <c r="A71" s="4"/>
      <c r="B71" s="213" t="s">
        <v>172</v>
      </c>
      <c r="C71" s="432">
        <v>2121</v>
      </c>
      <c r="D71" s="432">
        <v>2218</v>
      </c>
      <c r="E71" s="432">
        <v>2665</v>
      </c>
      <c r="F71" s="416">
        <v>3167</v>
      </c>
      <c r="G71" s="416">
        <v>2882</v>
      </c>
      <c r="H71" s="341">
        <v>2702</v>
      </c>
      <c r="I71" s="416">
        <v>2394</v>
      </c>
      <c r="J71" s="486">
        <v>1886</v>
      </c>
      <c r="K71" s="486">
        <v>2010</v>
      </c>
      <c r="L71" s="416">
        <v>2075</v>
      </c>
      <c r="M71" s="416">
        <v>2019</v>
      </c>
      <c r="N71" s="416">
        <v>2115</v>
      </c>
      <c r="O71" s="182">
        <f t="shared" si="1"/>
        <v>28254</v>
      </c>
      <c r="P71" s="4"/>
    </row>
    <row r="72" spans="1:16">
      <c r="A72" s="4"/>
      <c r="B72" s="213" t="s">
        <v>173</v>
      </c>
      <c r="C72" s="432">
        <v>1042</v>
      </c>
      <c r="D72" s="432">
        <v>1182</v>
      </c>
      <c r="E72" s="432">
        <v>1278</v>
      </c>
      <c r="F72" s="416">
        <v>1723</v>
      </c>
      <c r="G72" s="416">
        <v>1192</v>
      </c>
      <c r="H72" s="341">
        <v>1339</v>
      </c>
      <c r="I72" s="416">
        <v>1775</v>
      </c>
      <c r="J72" s="486">
        <v>1200</v>
      </c>
      <c r="K72" s="486">
        <v>1046</v>
      </c>
      <c r="L72" s="416">
        <v>1048</v>
      </c>
      <c r="M72" s="416">
        <v>1117</v>
      </c>
      <c r="N72" s="416">
        <v>1550</v>
      </c>
      <c r="O72" s="182">
        <f t="shared" si="1"/>
        <v>15492</v>
      </c>
      <c r="P72" s="4"/>
    </row>
    <row r="73" spans="1:16">
      <c r="A73" s="4"/>
      <c r="B73" s="213" t="s">
        <v>341</v>
      </c>
      <c r="C73" s="432">
        <v>1743</v>
      </c>
      <c r="D73" s="432">
        <v>1784</v>
      </c>
      <c r="E73" s="432">
        <v>2097</v>
      </c>
      <c r="F73" s="416">
        <v>2977</v>
      </c>
      <c r="G73" s="416">
        <v>2336</v>
      </c>
      <c r="H73" s="341">
        <v>2257</v>
      </c>
      <c r="I73" s="416">
        <v>1367</v>
      </c>
      <c r="J73" s="486">
        <v>1588</v>
      </c>
      <c r="K73" s="486">
        <v>1484</v>
      </c>
      <c r="L73" s="416">
        <v>1522</v>
      </c>
      <c r="M73" s="416">
        <v>1403</v>
      </c>
      <c r="N73" s="416">
        <v>1467</v>
      </c>
      <c r="O73" s="182">
        <f t="shared" si="1"/>
        <v>22025</v>
      </c>
      <c r="P73" s="4"/>
    </row>
    <row r="74" spans="1:16">
      <c r="A74" s="4"/>
      <c r="B74" s="213" t="s">
        <v>215</v>
      </c>
      <c r="C74" s="432">
        <v>99</v>
      </c>
      <c r="D74" s="432">
        <v>100</v>
      </c>
      <c r="E74" s="432">
        <v>72</v>
      </c>
      <c r="F74" s="416">
        <v>607</v>
      </c>
      <c r="G74" s="416">
        <v>134</v>
      </c>
      <c r="H74" s="341">
        <v>232</v>
      </c>
      <c r="I74" s="416">
        <v>156</v>
      </c>
      <c r="J74" s="486">
        <v>74</v>
      </c>
      <c r="K74" s="486">
        <v>77</v>
      </c>
      <c r="L74" s="416">
        <v>77</v>
      </c>
      <c r="M74" s="416">
        <v>66</v>
      </c>
      <c r="N74" s="416">
        <v>110</v>
      </c>
      <c r="O74" s="182">
        <f t="shared" si="1"/>
        <v>1804</v>
      </c>
      <c r="P74" s="4"/>
    </row>
    <row r="75" spans="1:16">
      <c r="A75" s="4"/>
      <c r="B75" s="213" t="s">
        <v>174</v>
      </c>
      <c r="C75" s="432">
        <v>313</v>
      </c>
      <c r="D75" s="432">
        <v>268</v>
      </c>
      <c r="E75" s="432">
        <v>224</v>
      </c>
      <c r="F75" s="416">
        <v>304</v>
      </c>
      <c r="G75" s="416">
        <v>170</v>
      </c>
      <c r="H75" s="341">
        <v>433</v>
      </c>
      <c r="I75" s="416">
        <v>246</v>
      </c>
      <c r="J75" s="486">
        <v>134</v>
      </c>
      <c r="K75" s="486">
        <v>113</v>
      </c>
      <c r="L75" s="416">
        <v>231</v>
      </c>
      <c r="M75" s="416">
        <v>145</v>
      </c>
      <c r="N75" s="416">
        <v>151</v>
      </c>
      <c r="O75" s="182">
        <f t="shared" si="1"/>
        <v>2732</v>
      </c>
      <c r="P75" s="4"/>
    </row>
    <row r="76" spans="1:16">
      <c r="A76" s="4"/>
      <c r="B76" s="213" t="s">
        <v>166</v>
      </c>
      <c r="C76" s="432">
        <v>930</v>
      </c>
      <c r="D76" s="432">
        <v>922</v>
      </c>
      <c r="E76" s="432">
        <v>905</v>
      </c>
      <c r="F76" s="416">
        <v>1068</v>
      </c>
      <c r="G76" s="416">
        <v>1014</v>
      </c>
      <c r="H76" s="341">
        <v>1251</v>
      </c>
      <c r="I76" s="416">
        <v>889</v>
      </c>
      <c r="J76" s="486">
        <v>610</v>
      </c>
      <c r="K76" s="486">
        <v>657</v>
      </c>
      <c r="L76" s="416">
        <v>686</v>
      </c>
      <c r="M76" s="416">
        <v>704</v>
      </c>
      <c r="N76" s="416">
        <v>735</v>
      </c>
      <c r="O76" s="182">
        <f t="shared" si="1"/>
        <v>10371</v>
      </c>
      <c r="P76" s="4"/>
    </row>
    <row r="77" spans="1:16">
      <c r="A77" s="4"/>
      <c r="B77" s="213" t="s">
        <v>170</v>
      </c>
      <c r="C77" s="432">
        <v>1112</v>
      </c>
      <c r="D77" s="432">
        <v>1228</v>
      </c>
      <c r="E77" s="432">
        <v>1242</v>
      </c>
      <c r="F77" s="416">
        <v>1411</v>
      </c>
      <c r="G77" s="416">
        <v>1433</v>
      </c>
      <c r="H77" s="341">
        <v>1389</v>
      </c>
      <c r="I77" s="416">
        <v>1067</v>
      </c>
      <c r="J77" s="486">
        <v>1108</v>
      </c>
      <c r="K77" s="486">
        <v>1053</v>
      </c>
      <c r="L77" s="416">
        <v>1081</v>
      </c>
      <c r="M77" s="416">
        <v>1045</v>
      </c>
      <c r="N77" s="416">
        <v>1061</v>
      </c>
      <c r="O77" s="182">
        <f t="shared" ref="O77:O126" si="14">SUM(C77:N77)</f>
        <v>14230</v>
      </c>
      <c r="P77" s="4"/>
    </row>
    <row r="78" spans="1:16">
      <c r="A78" s="4"/>
      <c r="B78" s="213" t="s">
        <v>171</v>
      </c>
      <c r="C78" s="432">
        <v>2453</v>
      </c>
      <c r="D78" s="432">
        <v>3748</v>
      </c>
      <c r="E78" s="432">
        <v>3308</v>
      </c>
      <c r="F78" s="416">
        <v>3834</v>
      </c>
      <c r="G78" s="416">
        <v>2883</v>
      </c>
      <c r="H78" s="341">
        <v>3985</v>
      </c>
      <c r="I78" s="486">
        <v>3134</v>
      </c>
      <c r="J78" s="486">
        <v>2716</v>
      </c>
      <c r="K78" s="486">
        <v>2497</v>
      </c>
      <c r="L78" s="486">
        <v>2354</v>
      </c>
      <c r="M78" s="416">
        <v>2458</v>
      </c>
      <c r="N78" s="416">
        <v>2948</v>
      </c>
      <c r="O78" s="182">
        <f t="shared" si="14"/>
        <v>36318</v>
      </c>
      <c r="P78" s="4"/>
    </row>
    <row r="79" spans="1:16">
      <c r="A79" s="4"/>
      <c r="B79" s="213" t="s">
        <v>165</v>
      </c>
      <c r="C79" s="432">
        <v>3737</v>
      </c>
      <c r="D79" s="432">
        <v>4232</v>
      </c>
      <c r="E79" s="432">
        <v>4025</v>
      </c>
      <c r="F79" s="416">
        <v>5055</v>
      </c>
      <c r="G79" s="416">
        <v>6258</v>
      </c>
      <c r="H79" s="341">
        <v>5323</v>
      </c>
      <c r="I79" s="486">
        <v>4678</v>
      </c>
      <c r="J79" s="486">
        <v>3900</v>
      </c>
      <c r="K79" s="486">
        <v>3262</v>
      </c>
      <c r="L79" s="486">
        <v>3593</v>
      </c>
      <c r="M79" s="486">
        <v>4234</v>
      </c>
      <c r="N79" s="486">
        <v>4530</v>
      </c>
      <c r="O79" s="182">
        <f t="shared" si="14"/>
        <v>52827</v>
      </c>
      <c r="P79" s="4"/>
    </row>
    <row r="80" spans="1:16">
      <c r="A80" s="4"/>
      <c r="B80" s="380" t="s">
        <v>175</v>
      </c>
      <c r="C80" s="186">
        <f t="shared" ref="C80:N80" si="15">SUM(C51:C79)</f>
        <v>66408</v>
      </c>
      <c r="D80" s="186">
        <f t="shared" si="15"/>
        <v>74946</v>
      </c>
      <c r="E80" s="186">
        <f t="shared" si="15"/>
        <v>77882</v>
      </c>
      <c r="F80" s="186">
        <f t="shared" si="15"/>
        <v>91212</v>
      </c>
      <c r="G80" s="186">
        <f t="shared" si="15"/>
        <v>88316</v>
      </c>
      <c r="H80" s="186">
        <f t="shared" si="15"/>
        <v>85311</v>
      </c>
      <c r="I80" s="186">
        <f t="shared" si="15"/>
        <v>79838</v>
      </c>
      <c r="J80" s="186">
        <f t="shared" si="15"/>
        <v>67990</v>
      </c>
      <c r="K80" s="186">
        <f t="shared" si="15"/>
        <v>63447</v>
      </c>
      <c r="L80" s="186">
        <f t="shared" si="15"/>
        <v>66074</v>
      </c>
      <c r="M80" s="186">
        <f t="shared" si="15"/>
        <v>67603</v>
      </c>
      <c r="N80" s="186">
        <f t="shared" si="15"/>
        <v>69175</v>
      </c>
      <c r="O80" s="182">
        <f t="shared" si="14"/>
        <v>898202</v>
      </c>
      <c r="P80" s="4"/>
    </row>
    <row r="81" spans="1:16">
      <c r="A81" s="4"/>
      <c r="B81" s="213" t="s">
        <v>176</v>
      </c>
      <c r="C81" s="438">
        <v>3987</v>
      </c>
      <c r="D81" s="438">
        <v>3973</v>
      </c>
      <c r="E81" s="438">
        <v>4083</v>
      </c>
      <c r="F81" s="416">
        <v>4574</v>
      </c>
      <c r="G81" s="416">
        <v>5404</v>
      </c>
      <c r="H81" s="341">
        <v>4398</v>
      </c>
      <c r="I81" s="416">
        <v>4334</v>
      </c>
      <c r="J81" s="486">
        <v>2782</v>
      </c>
      <c r="K81" s="486">
        <v>2863</v>
      </c>
      <c r="L81" s="486">
        <v>3223</v>
      </c>
      <c r="M81" s="416">
        <v>3097</v>
      </c>
      <c r="N81" s="486">
        <v>3014</v>
      </c>
      <c r="O81" s="182">
        <f t="shared" si="14"/>
        <v>45732</v>
      </c>
      <c r="P81" s="4"/>
    </row>
    <row r="82" spans="1:16">
      <c r="A82" s="4"/>
      <c r="B82" s="213" t="s">
        <v>177</v>
      </c>
      <c r="C82" s="438">
        <v>281</v>
      </c>
      <c r="D82" s="438">
        <v>281</v>
      </c>
      <c r="E82" s="438">
        <v>281</v>
      </c>
      <c r="F82" s="416">
        <v>291</v>
      </c>
      <c r="G82" s="416">
        <v>621</v>
      </c>
      <c r="H82" s="341">
        <v>394</v>
      </c>
      <c r="I82" s="416">
        <v>417</v>
      </c>
      <c r="J82" s="486">
        <v>229</v>
      </c>
      <c r="K82" s="486">
        <v>223</v>
      </c>
      <c r="L82" s="486">
        <v>264</v>
      </c>
      <c r="M82" s="416">
        <v>382</v>
      </c>
      <c r="N82" s="486">
        <v>266</v>
      </c>
      <c r="O82" s="182">
        <f t="shared" si="14"/>
        <v>3930</v>
      </c>
      <c r="P82" s="4"/>
    </row>
    <row r="83" spans="1:16">
      <c r="A83" s="4"/>
      <c r="B83" s="213" t="s">
        <v>178</v>
      </c>
      <c r="C83" s="438">
        <v>53</v>
      </c>
      <c r="D83" s="438">
        <v>51</v>
      </c>
      <c r="E83" s="438">
        <v>52</v>
      </c>
      <c r="F83" s="416">
        <v>84</v>
      </c>
      <c r="G83" s="416">
        <v>109</v>
      </c>
      <c r="H83" s="341">
        <v>76</v>
      </c>
      <c r="I83" s="416">
        <v>99</v>
      </c>
      <c r="J83" s="486">
        <v>49</v>
      </c>
      <c r="K83" s="486">
        <v>95</v>
      </c>
      <c r="L83" s="486">
        <v>142</v>
      </c>
      <c r="M83" s="416">
        <v>57</v>
      </c>
      <c r="N83" s="486"/>
      <c r="O83" s="182">
        <f t="shared" si="14"/>
        <v>867</v>
      </c>
      <c r="P83" s="4"/>
    </row>
    <row r="84" spans="1:16">
      <c r="A84" s="4"/>
      <c r="B84" s="213" t="s">
        <v>179</v>
      </c>
      <c r="C84" s="438">
        <v>278</v>
      </c>
      <c r="D84" s="438">
        <v>264</v>
      </c>
      <c r="E84" s="438">
        <v>264</v>
      </c>
      <c r="F84" s="416">
        <v>280</v>
      </c>
      <c r="G84" s="416">
        <v>279</v>
      </c>
      <c r="H84" s="341">
        <v>280</v>
      </c>
      <c r="I84" s="416">
        <v>275</v>
      </c>
      <c r="J84" s="486">
        <v>95</v>
      </c>
      <c r="K84" s="486">
        <v>88</v>
      </c>
      <c r="L84" s="486">
        <v>88</v>
      </c>
      <c r="M84" s="416">
        <v>110</v>
      </c>
      <c r="N84" s="486">
        <v>108</v>
      </c>
      <c r="O84" s="182">
        <f t="shared" si="14"/>
        <v>2409</v>
      </c>
      <c r="P84" s="4"/>
    </row>
    <row r="85" spans="1:16">
      <c r="A85" s="4"/>
      <c r="B85" s="213" t="s">
        <v>180</v>
      </c>
      <c r="C85" s="438">
        <v>798</v>
      </c>
      <c r="D85" s="438">
        <v>1052</v>
      </c>
      <c r="E85" s="438">
        <v>895</v>
      </c>
      <c r="F85" s="416">
        <v>1156</v>
      </c>
      <c r="G85" s="416">
        <v>1436</v>
      </c>
      <c r="H85" s="341">
        <v>1116</v>
      </c>
      <c r="I85" s="416">
        <v>1346</v>
      </c>
      <c r="J85" s="486">
        <v>1337</v>
      </c>
      <c r="K85" s="486">
        <v>1291</v>
      </c>
      <c r="L85" s="486">
        <v>1459</v>
      </c>
      <c r="M85" s="416">
        <v>1158</v>
      </c>
      <c r="N85" s="486">
        <v>1187</v>
      </c>
      <c r="O85" s="182">
        <f t="shared" si="14"/>
        <v>14231</v>
      </c>
      <c r="P85" s="4"/>
    </row>
    <row r="86" spans="1:16">
      <c r="A86" s="4"/>
      <c r="B86" s="213" t="s">
        <v>181</v>
      </c>
      <c r="C86" s="438">
        <v>194</v>
      </c>
      <c r="D86" s="438">
        <v>157</v>
      </c>
      <c r="E86" s="438">
        <v>269</v>
      </c>
      <c r="F86" s="416">
        <v>225</v>
      </c>
      <c r="G86" s="416">
        <v>210</v>
      </c>
      <c r="H86" s="341">
        <v>198</v>
      </c>
      <c r="I86" s="416">
        <v>196</v>
      </c>
      <c r="J86" s="486">
        <v>46</v>
      </c>
      <c r="K86" s="486">
        <v>56</v>
      </c>
      <c r="L86" s="486">
        <v>54</v>
      </c>
      <c r="M86" s="416">
        <v>82</v>
      </c>
      <c r="N86" s="486">
        <v>60</v>
      </c>
      <c r="O86" s="182">
        <f t="shared" si="14"/>
        <v>1747</v>
      </c>
      <c r="P86" s="4"/>
    </row>
    <row r="87" spans="1:16">
      <c r="A87" s="4"/>
      <c r="B87" s="213" t="s">
        <v>182</v>
      </c>
      <c r="C87" s="438">
        <v>477</v>
      </c>
      <c r="D87" s="438">
        <v>477</v>
      </c>
      <c r="E87" s="438">
        <v>555</v>
      </c>
      <c r="F87" s="416">
        <v>521</v>
      </c>
      <c r="G87" s="416">
        <v>486</v>
      </c>
      <c r="H87" s="341">
        <v>696</v>
      </c>
      <c r="I87" s="416">
        <v>527</v>
      </c>
      <c r="J87" s="486">
        <v>655</v>
      </c>
      <c r="K87" s="486">
        <v>525</v>
      </c>
      <c r="L87" s="486">
        <v>508</v>
      </c>
      <c r="M87" s="416">
        <v>539</v>
      </c>
      <c r="N87" s="486">
        <v>505</v>
      </c>
      <c r="O87" s="182">
        <f t="shared" si="14"/>
        <v>6471</v>
      </c>
      <c r="P87" s="4"/>
    </row>
    <row r="88" spans="1:16">
      <c r="A88" s="4"/>
      <c r="B88" s="213" t="s">
        <v>183</v>
      </c>
      <c r="C88" s="438">
        <v>408</v>
      </c>
      <c r="D88" s="438">
        <v>435</v>
      </c>
      <c r="E88" s="438">
        <v>434</v>
      </c>
      <c r="F88" s="416">
        <v>561</v>
      </c>
      <c r="G88" s="416">
        <v>520</v>
      </c>
      <c r="H88" s="341">
        <v>617</v>
      </c>
      <c r="I88" s="416">
        <v>590</v>
      </c>
      <c r="J88" s="486">
        <v>394</v>
      </c>
      <c r="K88" s="486">
        <v>430</v>
      </c>
      <c r="L88" s="486">
        <v>490</v>
      </c>
      <c r="M88" s="416">
        <v>431</v>
      </c>
      <c r="N88" s="486">
        <v>462</v>
      </c>
      <c r="O88" s="182">
        <f t="shared" si="14"/>
        <v>5772</v>
      </c>
      <c r="P88" s="4"/>
    </row>
    <row r="89" spans="1:16">
      <c r="A89" s="4"/>
      <c r="B89" s="213" t="s">
        <v>184</v>
      </c>
      <c r="C89" s="438">
        <v>215</v>
      </c>
      <c r="D89" s="438">
        <v>192</v>
      </c>
      <c r="E89" s="438">
        <v>175</v>
      </c>
      <c r="F89" s="416">
        <v>175</v>
      </c>
      <c r="G89" s="416">
        <v>169</v>
      </c>
      <c r="H89" s="341">
        <v>174</v>
      </c>
      <c r="I89" s="416">
        <v>177</v>
      </c>
      <c r="J89" s="486">
        <v>138</v>
      </c>
      <c r="K89" s="486">
        <v>138</v>
      </c>
      <c r="L89" s="486">
        <v>138</v>
      </c>
      <c r="M89" s="416">
        <v>138</v>
      </c>
      <c r="N89" s="486">
        <v>138</v>
      </c>
      <c r="O89" s="182">
        <f t="shared" si="14"/>
        <v>1967</v>
      </c>
      <c r="P89" s="4"/>
    </row>
    <row r="90" spans="1:16">
      <c r="A90" s="4"/>
      <c r="B90" s="213" t="s">
        <v>191</v>
      </c>
      <c r="C90" s="438">
        <v>438</v>
      </c>
      <c r="D90" s="438">
        <v>402</v>
      </c>
      <c r="E90" s="438">
        <v>523</v>
      </c>
      <c r="F90" s="416">
        <v>499</v>
      </c>
      <c r="G90" s="416">
        <v>465</v>
      </c>
      <c r="H90" s="341">
        <v>467</v>
      </c>
      <c r="I90" s="416">
        <v>479</v>
      </c>
      <c r="J90" s="486">
        <v>390</v>
      </c>
      <c r="K90" s="486">
        <v>390</v>
      </c>
      <c r="L90" s="486">
        <v>423</v>
      </c>
      <c r="M90" s="416">
        <v>379</v>
      </c>
      <c r="N90" s="486">
        <v>542</v>
      </c>
      <c r="O90" s="182">
        <f t="shared" si="14"/>
        <v>5397</v>
      </c>
      <c r="P90" s="4"/>
    </row>
    <row r="91" spans="1:16">
      <c r="A91" s="4"/>
      <c r="B91" s="213" t="s">
        <v>185</v>
      </c>
      <c r="C91" s="438">
        <v>547</v>
      </c>
      <c r="D91" s="438">
        <v>553</v>
      </c>
      <c r="E91" s="438">
        <v>519</v>
      </c>
      <c r="F91" s="416">
        <v>773</v>
      </c>
      <c r="G91" s="416">
        <v>695</v>
      </c>
      <c r="H91" s="341">
        <v>636</v>
      </c>
      <c r="I91" s="416">
        <v>2229</v>
      </c>
      <c r="J91" s="486">
        <v>555</v>
      </c>
      <c r="K91" s="486">
        <v>569</v>
      </c>
      <c r="L91" s="486">
        <v>588</v>
      </c>
      <c r="M91" s="416">
        <v>580</v>
      </c>
      <c r="N91" s="486">
        <v>741</v>
      </c>
      <c r="O91" s="182">
        <f t="shared" si="14"/>
        <v>8985</v>
      </c>
      <c r="P91" s="4"/>
    </row>
    <row r="92" spans="1:16">
      <c r="A92" s="4"/>
      <c r="B92" s="213" t="s">
        <v>186</v>
      </c>
      <c r="C92" s="438">
        <v>1121</v>
      </c>
      <c r="D92" s="438">
        <v>1088</v>
      </c>
      <c r="E92" s="438">
        <v>1197</v>
      </c>
      <c r="F92" s="416">
        <v>1189</v>
      </c>
      <c r="G92" s="416">
        <v>1182</v>
      </c>
      <c r="H92" s="341">
        <v>1159</v>
      </c>
      <c r="I92" s="416">
        <v>1235</v>
      </c>
      <c r="J92" s="486">
        <v>848</v>
      </c>
      <c r="K92" s="486">
        <v>898</v>
      </c>
      <c r="L92" s="486">
        <v>896</v>
      </c>
      <c r="M92" s="416">
        <v>968</v>
      </c>
      <c r="N92" s="486">
        <v>889</v>
      </c>
      <c r="O92" s="182">
        <f t="shared" si="14"/>
        <v>12670</v>
      </c>
      <c r="P92" s="4"/>
    </row>
    <row r="93" spans="1:16">
      <c r="A93" s="4"/>
      <c r="B93" s="213" t="s">
        <v>187</v>
      </c>
      <c r="C93" s="438">
        <v>265</v>
      </c>
      <c r="D93" s="438">
        <v>253</v>
      </c>
      <c r="E93" s="438">
        <v>259</v>
      </c>
      <c r="F93" s="416">
        <v>344</v>
      </c>
      <c r="G93" s="416">
        <v>311</v>
      </c>
      <c r="H93" s="341">
        <v>284</v>
      </c>
      <c r="I93" s="416">
        <v>272</v>
      </c>
      <c r="J93" s="486">
        <v>209</v>
      </c>
      <c r="K93" s="486">
        <v>229</v>
      </c>
      <c r="L93" s="486">
        <v>250</v>
      </c>
      <c r="M93" s="416">
        <v>276</v>
      </c>
      <c r="N93" s="486">
        <v>226</v>
      </c>
      <c r="O93" s="182">
        <f t="shared" si="14"/>
        <v>3178</v>
      </c>
      <c r="P93" s="4"/>
    </row>
    <row r="94" spans="1:16">
      <c r="A94" s="4"/>
      <c r="B94" s="213" t="s">
        <v>188</v>
      </c>
      <c r="C94" s="438">
        <v>177</v>
      </c>
      <c r="D94" s="438">
        <v>178</v>
      </c>
      <c r="E94" s="438">
        <v>191</v>
      </c>
      <c r="F94" s="416">
        <v>186</v>
      </c>
      <c r="G94" s="416">
        <v>188</v>
      </c>
      <c r="H94" s="341">
        <v>191</v>
      </c>
      <c r="I94" s="416">
        <v>191</v>
      </c>
      <c r="J94" s="486">
        <v>191</v>
      </c>
      <c r="K94" s="486">
        <v>191</v>
      </c>
      <c r="L94" s="486">
        <v>191</v>
      </c>
      <c r="M94" s="416">
        <v>191</v>
      </c>
      <c r="N94" s="486">
        <v>191</v>
      </c>
      <c r="O94" s="182">
        <f t="shared" si="14"/>
        <v>2257</v>
      </c>
      <c r="P94" s="4"/>
    </row>
    <row r="95" spans="1:16">
      <c r="A95" s="4"/>
      <c r="B95" s="213" t="s">
        <v>189</v>
      </c>
      <c r="C95" s="438">
        <v>33</v>
      </c>
      <c r="D95" s="438">
        <v>33</v>
      </c>
      <c r="E95" s="438">
        <v>39</v>
      </c>
      <c r="F95" s="416">
        <v>66</v>
      </c>
      <c r="G95" s="416">
        <v>56</v>
      </c>
      <c r="H95" s="341">
        <v>56</v>
      </c>
      <c r="I95" s="416">
        <v>56</v>
      </c>
      <c r="J95" s="486">
        <v>16</v>
      </c>
      <c r="K95" s="486">
        <v>16</v>
      </c>
      <c r="L95" s="486">
        <v>16</v>
      </c>
      <c r="M95" s="416">
        <v>16</v>
      </c>
      <c r="N95" s="486">
        <v>16</v>
      </c>
      <c r="O95" s="182">
        <f t="shared" si="14"/>
        <v>419</v>
      </c>
      <c r="P95" s="4"/>
    </row>
    <row r="96" spans="1:16">
      <c r="A96" s="4"/>
      <c r="B96" s="213" t="s">
        <v>190</v>
      </c>
      <c r="C96" s="438">
        <v>452</v>
      </c>
      <c r="D96" s="438">
        <v>451</v>
      </c>
      <c r="E96" s="438">
        <v>450</v>
      </c>
      <c r="F96" s="416">
        <v>895</v>
      </c>
      <c r="G96" s="416">
        <v>488</v>
      </c>
      <c r="H96" s="341">
        <v>485</v>
      </c>
      <c r="I96" s="416">
        <v>431</v>
      </c>
      <c r="J96" s="486">
        <v>421</v>
      </c>
      <c r="K96" s="486">
        <v>413</v>
      </c>
      <c r="L96" s="486">
        <v>435</v>
      </c>
      <c r="M96" s="416">
        <v>748</v>
      </c>
      <c r="N96" s="486">
        <v>457</v>
      </c>
      <c r="O96" s="182">
        <f t="shared" si="14"/>
        <v>6126</v>
      </c>
      <c r="P96" s="4"/>
    </row>
    <row r="97" spans="1:16">
      <c r="A97" s="4"/>
      <c r="B97" s="380" t="s">
        <v>192</v>
      </c>
      <c r="C97" s="186">
        <f>SUM(C81:C96)</f>
        <v>9724</v>
      </c>
      <c r="D97" s="186">
        <f>SUM(D81:D96)</f>
        <v>9840</v>
      </c>
      <c r="E97" s="186">
        <f>SUM(E81:E96)</f>
        <v>10186</v>
      </c>
      <c r="F97" s="186">
        <f>SUM(F81:F96)</f>
        <v>11819</v>
      </c>
      <c r="G97" s="186">
        <f>SUM(G81:G96)</f>
        <v>12619</v>
      </c>
      <c r="H97" s="186">
        <f t="shared" ref="H97:N97" si="16">SUM(H81:H96)</f>
        <v>11227</v>
      </c>
      <c r="I97" s="186">
        <f t="shared" si="16"/>
        <v>12854</v>
      </c>
      <c r="J97" s="186">
        <f t="shared" si="16"/>
        <v>8355</v>
      </c>
      <c r="K97" s="186">
        <f t="shared" si="16"/>
        <v>8415</v>
      </c>
      <c r="L97" s="186">
        <f t="shared" si="16"/>
        <v>9165</v>
      </c>
      <c r="M97" s="182">
        <f t="shared" si="16"/>
        <v>9152</v>
      </c>
      <c r="N97" s="182">
        <f t="shared" si="16"/>
        <v>8802</v>
      </c>
      <c r="O97" s="182">
        <f t="shared" si="14"/>
        <v>122158</v>
      </c>
      <c r="P97" s="4"/>
    </row>
    <row r="98" spans="1:16">
      <c r="A98" s="4"/>
      <c r="B98" s="213" t="s">
        <v>193</v>
      </c>
      <c r="C98" s="433">
        <v>22803</v>
      </c>
      <c r="D98" s="433">
        <v>23212</v>
      </c>
      <c r="E98" s="433">
        <v>25784</v>
      </c>
      <c r="F98" s="416">
        <v>26205</v>
      </c>
      <c r="G98" s="416">
        <v>30455</v>
      </c>
      <c r="H98" s="341">
        <v>27390</v>
      </c>
      <c r="I98" s="416">
        <v>27463</v>
      </c>
      <c r="J98" s="486">
        <v>11508</v>
      </c>
      <c r="K98" s="486">
        <v>28775</v>
      </c>
      <c r="L98" s="416">
        <v>28206</v>
      </c>
      <c r="M98" s="487">
        <v>29272</v>
      </c>
      <c r="N98" s="486">
        <v>25446</v>
      </c>
      <c r="O98" s="182">
        <f t="shared" si="14"/>
        <v>306519</v>
      </c>
      <c r="P98" s="4"/>
    </row>
    <row r="99" spans="1:16">
      <c r="A99" s="4"/>
      <c r="B99" s="213" t="s">
        <v>194</v>
      </c>
      <c r="C99" s="433">
        <v>16877</v>
      </c>
      <c r="D99" s="433">
        <v>16789</v>
      </c>
      <c r="E99" s="433">
        <v>16931</v>
      </c>
      <c r="F99" s="416">
        <v>24183</v>
      </c>
      <c r="G99" s="416">
        <v>27026</v>
      </c>
      <c r="H99" s="416">
        <v>21713</v>
      </c>
      <c r="I99" s="416">
        <v>20095</v>
      </c>
      <c r="J99" s="416">
        <v>13261</v>
      </c>
      <c r="K99" s="416">
        <v>16073</v>
      </c>
      <c r="L99" s="416">
        <v>19232</v>
      </c>
      <c r="M99" s="488">
        <v>18470</v>
      </c>
      <c r="N99" s="486">
        <v>19513</v>
      </c>
      <c r="O99" s="182">
        <f t="shared" si="14"/>
        <v>230163</v>
      </c>
      <c r="P99" s="4"/>
    </row>
    <row r="100" spans="1:16">
      <c r="A100" s="4"/>
      <c r="B100" s="213" t="s">
        <v>195</v>
      </c>
      <c r="C100" s="433">
        <v>4519</v>
      </c>
      <c r="D100" s="433">
        <v>6323</v>
      </c>
      <c r="E100" s="433">
        <v>5300</v>
      </c>
      <c r="F100" s="416">
        <v>7273</v>
      </c>
      <c r="G100" s="416">
        <v>6724</v>
      </c>
      <c r="H100" s="416">
        <v>7258</v>
      </c>
      <c r="I100" s="416">
        <v>6719</v>
      </c>
      <c r="J100" s="416">
        <v>3470</v>
      </c>
      <c r="K100" s="416">
        <v>7061</v>
      </c>
      <c r="L100" s="416">
        <v>5988</v>
      </c>
      <c r="M100" s="488">
        <v>5585</v>
      </c>
      <c r="N100" s="486">
        <v>5809</v>
      </c>
      <c r="O100" s="182">
        <f t="shared" si="14"/>
        <v>72029</v>
      </c>
      <c r="P100" s="4"/>
    </row>
    <row r="101" spans="1:16">
      <c r="A101" s="4"/>
      <c r="B101" s="380" t="s">
        <v>196</v>
      </c>
      <c r="C101" s="186">
        <f t="shared" ref="C101:J101" si="17">SUM(C98:C100)</f>
        <v>44199</v>
      </c>
      <c r="D101" s="186">
        <f t="shared" si="17"/>
        <v>46324</v>
      </c>
      <c r="E101" s="186">
        <f t="shared" si="17"/>
        <v>48015</v>
      </c>
      <c r="F101" s="186">
        <f t="shared" si="17"/>
        <v>57661</v>
      </c>
      <c r="G101" s="186">
        <f t="shared" si="17"/>
        <v>64205</v>
      </c>
      <c r="H101" s="186">
        <f t="shared" si="17"/>
        <v>56361</v>
      </c>
      <c r="I101" s="186">
        <f t="shared" si="17"/>
        <v>54277</v>
      </c>
      <c r="J101" s="186">
        <f t="shared" si="17"/>
        <v>28239</v>
      </c>
      <c r="K101" s="186">
        <f>SUM(K98:K100)</f>
        <v>51909</v>
      </c>
      <c r="L101" s="186">
        <f>SUM(L98:L100)</f>
        <v>53426</v>
      </c>
      <c r="M101" s="186">
        <f>SUM(M98:M100)</f>
        <v>53327</v>
      </c>
      <c r="N101" s="182">
        <f>SUM(N98:N100)</f>
        <v>50768</v>
      </c>
      <c r="O101" s="182">
        <f t="shared" si="14"/>
        <v>608711</v>
      </c>
      <c r="P101" s="4"/>
    </row>
    <row r="102" spans="1:16">
      <c r="A102" s="4"/>
      <c r="B102" s="213" t="s">
        <v>197</v>
      </c>
      <c r="C102" s="434">
        <v>9275</v>
      </c>
      <c r="D102" s="434">
        <v>10900</v>
      </c>
      <c r="E102" s="434">
        <v>11442</v>
      </c>
      <c r="F102" s="416">
        <v>8994</v>
      </c>
      <c r="G102" s="416">
        <v>19972</v>
      </c>
      <c r="H102" s="416">
        <v>12773</v>
      </c>
      <c r="I102" s="416">
        <v>10602</v>
      </c>
      <c r="J102" s="416">
        <v>3057</v>
      </c>
      <c r="K102" s="416">
        <v>6656</v>
      </c>
      <c r="L102" s="416">
        <v>10630</v>
      </c>
      <c r="M102" s="416">
        <v>8646</v>
      </c>
      <c r="N102" s="416">
        <v>9437</v>
      </c>
      <c r="O102" s="182">
        <f t="shared" si="14"/>
        <v>122384</v>
      </c>
      <c r="P102" s="4"/>
    </row>
    <row r="103" spans="1:16">
      <c r="A103" s="4"/>
      <c r="B103" s="213" t="s">
        <v>304</v>
      </c>
      <c r="C103" s="434">
        <v>76814</v>
      </c>
      <c r="D103" s="434">
        <v>86245</v>
      </c>
      <c r="E103" s="434">
        <v>71732</v>
      </c>
      <c r="F103" s="416">
        <v>83593</v>
      </c>
      <c r="G103" s="416">
        <v>75764</v>
      </c>
      <c r="H103" s="416">
        <v>91684</v>
      </c>
      <c r="I103" s="416">
        <v>83098</v>
      </c>
      <c r="J103" s="416">
        <v>63251</v>
      </c>
      <c r="K103" s="416">
        <v>91209</v>
      </c>
      <c r="L103" s="416">
        <v>72074</v>
      </c>
      <c r="M103" s="416">
        <v>69394</v>
      </c>
      <c r="N103" s="157">
        <v>67139</v>
      </c>
      <c r="O103" s="182">
        <f t="shared" si="14"/>
        <v>931997</v>
      </c>
      <c r="P103" s="4"/>
    </row>
    <row r="104" spans="1:16">
      <c r="A104" s="4"/>
      <c r="B104" s="213" t="s">
        <v>198</v>
      </c>
      <c r="C104" s="434">
        <v>70214</v>
      </c>
      <c r="D104" s="434">
        <v>69247</v>
      </c>
      <c r="E104" s="434">
        <v>71449</v>
      </c>
      <c r="F104" s="416">
        <v>80621</v>
      </c>
      <c r="G104" s="416">
        <v>87023</v>
      </c>
      <c r="H104" s="416">
        <v>80466</v>
      </c>
      <c r="I104" s="416">
        <v>33934</v>
      </c>
      <c r="J104" s="416">
        <v>85379</v>
      </c>
      <c r="K104" s="416">
        <v>79681</v>
      </c>
      <c r="L104" s="416">
        <v>71893</v>
      </c>
      <c r="M104" s="416">
        <v>74206</v>
      </c>
      <c r="N104" s="157">
        <v>72753</v>
      </c>
      <c r="O104" s="182">
        <f t="shared" si="14"/>
        <v>876866</v>
      </c>
      <c r="P104" s="4"/>
    </row>
    <row r="105" spans="1:16">
      <c r="A105" s="4"/>
      <c r="B105" s="213" t="s">
        <v>199</v>
      </c>
      <c r="C105" s="434">
        <v>38344</v>
      </c>
      <c r="D105" s="434">
        <v>44124</v>
      </c>
      <c r="E105" s="434">
        <v>38855</v>
      </c>
      <c r="F105" s="416">
        <v>44900</v>
      </c>
      <c r="G105" s="416">
        <v>44239</v>
      </c>
      <c r="H105" s="416">
        <v>43666</v>
      </c>
      <c r="I105" s="416">
        <v>33096</v>
      </c>
      <c r="J105" s="416">
        <v>51051</v>
      </c>
      <c r="K105" s="416">
        <v>46421</v>
      </c>
      <c r="L105" s="416">
        <v>40148</v>
      </c>
      <c r="M105" s="416">
        <v>36724</v>
      </c>
      <c r="N105" s="157">
        <v>39229</v>
      </c>
      <c r="O105" s="182">
        <f t="shared" si="14"/>
        <v>500797</v>
      </c>
      <c r="P105" s="4"/>
    </row>
    <row r="106" spans="1:16">
      <c r="A106" s="4"/>
      <c r="B106" s="213" t="s">
        <v>200</v>
      </c>
      <c r="C106" s="434">
        <v>210075</v>
      </c>
      <c r="D106" s="434">
        <v>217278</v>
      </c>
      <c r="E106" s="434">
        <v>209357</v>
      </c>
      <c r="F106" s="416">
        <v>225167</v>
      </c>
      <c r="G106" s="416">
        <v>213111</v>
      </c>
      <c r="H106" s="416">
        <v>266602</v>
      </c>
      <c r="I106" s="416">
        <v>160133</v>
      </c>
      <c r="J106" s="416">
        <v>207030</v>
      </c>
      <c r="K106" s="416">
        <v>215122</v>
      </c>
      <c r="L106" s="416">
        <v>222753</v>
      </c>
      <c r="M106" s="416">
        <v>180477</v>
      </c>
      <c r="N106" s="157">
        <v>181732</v>
      </c>
      <c r="O106" s="182">
        <f t="shared" si="14"/>
        <v>2508837</v>
      </c>
      <c r="P106" s="4"/>
    </row>
    <row r="107" spans="1:16">
      <c r="A107" s="4"/>
      <c r="B107" s="380" t="s">
        <v>201</v>
      </c>
      <c r="C107" s="186">
        <f t="shared" ref="C107:N107" si="18">SUM(C102:C106)</f>
        <v>404722</v>
      </c>
      <c r="D107" s="186">
        <f t="shared" si="18"/>
        <v>427794</v>
      </c>
      <c r="E107" s="186">
        <f t="shared" si="18"/>
        <v>402835</v>
      </c>
      <c r="F107" s="186">
        <f t="shared" si="18"/>
        <v>443275</v>
      </c>
      <c r="G107" s="186">
        <f t="shared" si="18"/>
        <v>440109</v>
      </c>
      <c r="H107" s="186">
        <f t="shared" si="18"/>
        <v>495191</v>
      </c>
      <c r="I107" s="186">
        <f t="shared" si="18"/>
        <v>320863</v>
      </c>
      <c r="J107" s="186">
        <f t="shared" si="18"/>
        <v>409768</v>
      </c>
      <c r="K107" s="186">
        <f t="shared" si="18"/>
        <v>439089</v>
      </c>
      <c r="L107" s="186">
        <f t="shared" si="18"/>
        <v>417498</v>
      </c>
      <c r="M107" s="186">
        <f t="shared" si="18"/>
        <v>369447</v>
      </c>
      <c r="N107" s="186">
        <f t="shared" si="18"/>
        <v>370290</v>
      </c>
      <c r="O107" s="182">
        <f t="shared" si="14"/>
        <v>4940881</v>
      </c>
      <c r="P107" s="4"/>
    </row>
    <row r="108" spans="1:16">
      <c r="A108" s="4"/>
      <c r="B108" s="213" t="s">
        <v>216</v>
      </c>
      <c r="C108" s="435">
        <v>27087</v>
      </c>
      <c r="D108" s="435">
        <v>28544</v>
      </c>
      <c r="E108" s="435">
        <v>26801</v>
      </c>
      <c r="F108" s="416">
        <v>31463</v>
      </c>
      <c r="G108" s="416">
        <v>33015</v>
      </c>
      <c r="H108" s="416">
        <v>29810</v>
      </c>
      <c r="I108" s="416">
        <v>26363</v>
      </c>
      <c r="J108" s="416">
        <v>15703</v>
      </c>
      <c r="K108" s="416">
        <v>20497</v>
      </c>
      <c r="L108" s="416">
        <v>21128</v>
      </c>
      <c r="M108" s="416">
        <v>23650</v>
      </c>
      <c r="N108" s="157">
        <v>21608</v>
      </c>
      <c r="O108" s="182">
        <f t="shared" si="14"/>
        <v>305669</v>
      </c>
      <c r="P108" s="4"/>
    </row>
    <row r="109" spans="1:16">
      <c r="A109" s="4"/>
      <c r="B109" s="213" t="s">
        <v>203</v>
      </c>
      <c r="C109" s="435">
        <v>20837</v>
      </c>
      <c r="D109" s="435">
        <v>21542</v>
      </c>
      <c r="E109" s="435">
        <v>20063</v>
      </c>
      <c r="F109" s="416">
        <v>21166</v>
      </c>
      <c r="G109" s="416">
        <v>27664</v>
      </c>
      <c r="H109" s="416">
        <v>23950</v>
      </c>
      <c r="I109" s="416">
        <v>23532</v>
      </c>
      <c r="J109" s="416">
        <v>13421</v>
      </c>
      <c r="K109" s="416">
        <v>19462</v>
      </c>
      <c r="L109" s="416">
        <v>19426</v>
      </c>
      <c r="M109" s="416">
        <v>18741</v>
      </c>
      <c r="N109" s="157">
        <v>19415</v>
      </c>
      <c r="O109" s="182">
        <f t="shared" si="14"/>
        <v>249219</v>
      </c>
      <c r="P109" s="4"/>
    </row>
    <row r="110" spans="1:16">
      <c r="A110" s="4"/>
      <c r="B110" s="213" t="s">
        <v>217</v>
      </c>
      <c r="C110" s="435">
        <v>31756</v>
      </c>
      <c r="D110" s="435">
        <v>31233</v>
      </c>
      <c r="E110" s="435">
        <v>30815</v>
      </c>
      <c r="F110" s="416">
        <v>34432</v>
      </c>
      <c r="G110" s="416">
        <v>37617</v>
      </c>
      <c r="H110" s="416">
        <v>32851</v>
      </c>
      <c r="I110" s="416">
        <v>21636</v>
      </c>
      <c r="J110" s="416">
        <v>36318</v>
      </c>
      <c r="K110" s="416">
        <v>28186</v>
      </c>
      <c r="L110" s="416">
        <v>26630</v>
      </c>
      <c r="M110" s="416">
        <v>24039</v>
      </c>
      <c r="N110" s="157">
        <v>25385</v>
      </c>
      <c r="O110" s="182">
        <f t="shared" si="14"/>
        <v>360898</v>
      </c>
      <c r="P110" s="4"/>
    </row>
    <row r="111" spans="1:16">
      <c r="A111" s="4"/>
      <c r="B111" s="213" t="s">
        <v>202</v>
      </c>
      <c r="C111" s="435">
        <v>481</v>
      </c>
      <c r="D111" s="435">
        <v>475</v>
      </c>
      <c r="E111" s="435">
        <v>470</v>
      </c>
      <c r="F111" s="416">
        <v>464</v>
      </c>
      <c r="G111" s="416">
        <v>498</v>
      </c>
      <c r="H111" s="416">
        <v>704</v>
      </c>
      <c r="I111" s="416">
        <v>482</v>
      </c>
      <c r="J111" s="416">
        <v>472</v>
      </c>
      <c r="K111" s="416">
        <v>463</v>
      </c>
      <c r="L111" s="416">
        <v>356</v>
      </c>
      <c r="M111" s="416">
        <v>331</v>
      </c>
      <c r="N111" s="157">
        <v>348</v>
      </c>
      <c r="O111" s="182">
        <f t="shared" si="14"/>
        <v>5544</v>
      </c>
      <c r="P111" s="4"/>
    </row>
    <row r="112" spans="1:16">
      <c r="A112" s="4"/>
      <c r="B112" s="213" t="s">
        <v>218</v>
      </c>
      <c r="C112" s="435">
        <v>10075</v>
      </c>
      <c r="D112" s="435">
        <v>10486</v>
      </c>
      <c r="E112" s="435">
        <v>9933</v>
      </c>
      <c r="F112" s="416">
        <v>11554</v>
      </c>
      <c r="G112" s="416">
        <v>11438</v>
      </c>
      <c r="H112" s="416">
        <v>10535</v>
      </c>
      <c r="I112" s="416">
        <v>9961</v>
      </c>
      <c r="J112" s="416">
        <v>8793</v>
      </c>
      <c r="K112" s="416">
        <v>8871</v>
      </c>
      <c r="L112" s="416">
        <v>8034</v>
      </c>
      <c r="M112" s="416">
        <v>6831</v>
      </c>
      <c r="N112" s="157">
        <v>6880</v>
      </c>
      <c r="O112" s="182">
        <f t="shared" si="14"/>
        <v>113391</v>
      </c>
      <c r="P112" s="4"/>
    </row>
    <row r="113" spans="1:16">
      <c r="A113" s="4"/>
      <c r="B113" s="213" t="s">
        <v>245</v>
      </c>
      <c r="C113" s="435">
        <v>47395</v>
      </c>
      <c r="D113" s="435">
        <v>44512</v>
      </c>
      <c r="E113" s="435">
        <v>44215</v>
      </c>
      <c r="F113" s="416">
        <v>51197</v>
      </c>
      <c r="G113" s="416">
        <v>60120</v>
      </c>
      <c r="H113" s="416">
        <v>53051</v>
      </c>
      <c r="I113" s="416">
        <v>24002</v>
      </c>
      <c r="J113" s="416">
        <v>53553</v>
      </c>
      <c r="K113" s="416">
        <v>38997</v>
      </c>
      <c r="L113" s="416">
        <v>38866</v>
      </c>
      <c r="M113" s="416">
        <v>36370</v>
      </c>
      <c r="N113" s="157">
        <v>38013</v>
      </c>
      <c r="O113" s="182">
        <f t="shared" si="14"/>
        <v>530291</v>
      </c>
      <c r="P113" s="4"/>
    </row>
    <row r="114" spans="1:16">
      <c r="A114" s="4"/>
      <c r="B114" s="213" t="s">
        <v>205</v>
      </c>
      <c r="C114" s="435">
        <v>73700</v>
      </c>
      <c r="D114" s="435">
        <v>74395</v>
      </c>
      <c r="E114" s="435">
        <v>73529</v>
      </c>
      <c r="F114" s="416">
        <v>75420</v>
      </c>
      <c r="G114" s="416">
        <v>88350</v>
      </c>
      <c r="H114" s="416">
        <v>77752</v>
      </c>
      <c r="I114" s="416">
        <v>73467</v>
      </c>
      <c r="J114" s="416">
        <v>59989</v>
      </c>
      <c r="K114" s="416">
        <v>71795</v>
      </c>
      <c r="L114" s="416">
        <v>70526</v>
      </c>
      <c r="M114" s="416">
        <v>59999</v>
      </c>
      <c r="N114" s="157">
        <v>60893</v>
      </c>
      <c r="O114" s="182">
        <f t="shared" si="14"/>
        <v>859815</v>
      </c>
      <c r="P114" s="4"/>
    </row>
    <row r="115" spans="1:16">
      <c r="A115" s="4"/>
      <c r="B115" s="213" t="s">
        <v>207</v>
      </c>
      <c r="C115" s="435">
        <v>2148</v>
      </c>
      <c r="D115" s="435">
        <v>2743</v>
      </c>
      <c r="E115" s="435">
        <v>2029</v>
      </c>
      <c r="F115" s="416">
        <v>2922</v>
      </c>
      <c r="G115" s="416">
        <v>2876</v>
      </c>
      <c r="H115" s="416">
        <v>2729</v>
      </c>
      <c r="I115" s="416">
        <v>2251</v>
      </c>
      <c r="J115" s="416">
        <v>2446</v>
      </c>
      <c r="K115" s="416">
        <v>2181</v>
      </c>
      <c r="L115" s="416">
        <v>1760</v>
      </c>
      <c r="M115" s="416">
        <v>1730</v>
      </c>
      <c r="N115" s="157">
        <v>1953</v>
      </c>
      <c r="O115" s="182">
        <f t="shared" si="14"/>
        <v>27768</v>
      </c>
      <c r="P115" s="4"/>
    </row>
    <row r="116" spans="1:16">
      <c r="A116" s="4"/>
      <c r="B116" s="213" t="s">
        <v>204</v>
      </c>
      <c r="C116" s="435">
        <v>69591</v>
      </c>
      <c r="D116" s="435">
        <v>69898</v>
      </c>
      <c r="E116" s="435">
        <v>71517</v>
      </c>
      <c r="F116" s="416">
        <v>74419</v>
      </c>
      <c r="G116" s="416">
        <v>81797</v>
      </c>
      <c r="H116" s="416">
        <v>82265</v>
      </c>
      <c r="I116" s="416">
        <v>76131</v>
      </c>
      <c r="J116" s="416">
        <v>51491</v>
      </c>
      <c r="K116" s="416">
        <v>62156</v>
      </c>
      <c r="L116" s="416">
        <v>63389</v>
      </c>
      <c r="M116" s="416">
        <v>57341</v>
      </c>
      <c r="N116" s="157">
        <v>59189</v>
      </c>
      <c r="O116" s="182">
        <f t="shared" si="14"/>
        <v>819184</v>
      </c>
      <c r="P116" s="4"/>
    </row>
    <row r="117" spans="1:16">
      <c r="A117" s="4"/>
      <c r="B117" s="213" t="s">
        <v>206</v>
      </c>
      <c r="C117" s="435">
        <v>23452</v>
      </c>
      <c r="D117" s="435">
        <v>23455</v>
      </c>
      <c r="E117" s="435">
        <v>22525</v>
      </c>
      <c r="F117" s="416">
        <v>25154</v>
      </c>
      <c r="G117" s="416">
        <v>25490</v>
      </c>
      <c r="H117" s="416">
        <v>22854</v>
      </c>
      <c r="I117" s="416">
        <v>23870</v>
      </c>
      <c r="J117" s="416">
        <v>14365</v>
      </c>
      <c r="K117" s="416">
        <v>17902</v>
      </c>
      <c r="L117" s="416">
        <v>21934</v>
      </c>
      <c r="M117" s="416">
        <v>18949</v>
      </c>
      <c r="N117" s="157">
        <v>21345</v>
      </c>
      <c r="O117" s="182">
        <f t="shared" si="14"/>
        <v>261295</v>
      </c>
      <c r="P117" s="4"/>
    </row>
    <row r="118" spans="1:16">
      <c r="A118" s="4"/>
      <c r="B118" s="213" t="s">
        <v>219</v>
      </c>
      <c r="C118" s="435">
        <v>11011</v>
      </c>
      <c r="D118" s="435">
        <v>11822</v>
      </c>
      <c r="E118" s="435">
        <v>11341</v>
      </c>
      <c r="F118" s="416">
        <v>11223</v>
      </c>
      <c r="G118" s="416">
        <v>12548</v>
      </c>
      <c r="H118" s="416">
        <v>10931</v>
      </c>
      <c r="I118" s="416">
        <v>5434</v>
      </c>
      <c r="J118" s="416">
        <v>11573</v>
      </c>
      <c r="K118" s="416">
        <v>8567</v>
      </c>
      <c r="L118" s="416">
        <v>7988</v>
      </c>
      <c r="M118" s="416">
        <v>7706</v>
      </c>
      <c r="N118" s="157">
        <v>8100</v>
      </c>
      <c r="O118" s="182">
        <f t="shared" si="14"/>
        <v>118244</v>
      </c>
      <c r="P118" s="4"/>
    </row>
    <row r="119" spans="1:16">
      <c r="A119" s="4"/>
      <c r="B119" s="213" t="s">
        <v>220</v>
      </c>
      <c r="C119" s="435">
        <v>20445</v>
      </c>
      <c r="D119" s="435">
        <v>20050</v>
      </c>
      <c r="E119" s="435">
        <v>18867</v>
      </c>
      <c r="F119" s="416">
        <v>22371</v>
      </c>
      <c r="G119" s="416">
        <v>21774</v>
      </c>
      <c r="H119" s="416">
        <v>20024</v>
      </c>
      <c r="I119" s="416">
        <v>18688</v>
      </c>
      <c r="J119" s="416">
        <v>9998</v>
      </c>
      <c r="K119" s="416">
        <v>13165</v>
      </c>
      <c r="L119" s="416">
        <v>15805</v>
      </c>
      <c r="M119" s="416">
        <v>14103</v>
      </c>
      <c r="N119" s="157">
        <v>15568</v>
      </c>
      <c r="O119" s="182">
        <f t="shared" si="14"/>
        <v>210858</v>
      </c>
      <c r="P119" s="4"/>
    </row>
    <row r="120" spans="1:16">
      <c r="A120" s="4"/>
      <c r="B120" s="213" t="s">
        <v>208</v>
      </c>
      <c r="C120" s="435">
        <v>14070</v>
      </c>
      <c r="D120" s="435">
        <v>12869</v>
      </c>
      <c r="E120" s="435">
        <v>13407</v>
      </c>
      <c r="F120" s="416">
        <v>14670</v>
      </c>
      <c r="G120" s="416">
        <v>16194</v>
      </c>
      <c r="H120" s="416">
        <v>16764</v>
      </c>
      <c r="I120" s="416">
        <v>15518</v>
      </c>
      <c r="J120" s="416">
        <v>9089</v>
      </c>
      <c r="K120" s="416">
        <v>11827</v>
      </c>
      <c r="L120" s="416">
        <v>10574</v>
      </c>
      <c r="M120" s="416">
        <v>10700</v>
      </c>
      <c r="N120" s="157">
        <v>11801</v>
      </c>
      <c r="O120" s="182">
        <f t="shared" si="14"/>
        <v>157483</v>
      </c>
      <c r="P120" s="4"/>
    </row>
    <row r="121" spans="1:16">
      <c r="A121" s="4"/>
      <c r="B121" s="213" t="s">
        <v>221</v>
      </c>
      <c r="C121" s="435">
        <v>47686</v>
      </c>
      <c r="D121" s="435">
        <v>47925</v>
      </c>
      <c r="E121" s="435">
        <v>49074</v>
      </c>
      <c r="F121" s="416">
        <v>57126</v>
      </c>
      <c r="G121" s="416">
        <v>56464</v>
      </c>
      <c r="H121" s="416">
        <v>51050</v>
      </c>
      <c r="I121" s="416">
        <v>29715</v>
      </c>
      <c r="J121" s="416">
        <v>39652</v>
      </c>
      <c r="K121" s="416">
        <v>50017</v>
      </c>
      <c r="L121" s="416">
        <v>39021</v>
      </c>
      <c r="M121" s="416">
        <v>44721</v>
      </c>
      <c r="N121" s="157">
        <v>42428</v>
      </c>
      <c r="O121" s="182">
        <f t="shared" si="14"/>
        <v>554879</v>
      </c>
      <c r="P121" s="4"/>
    </row>
    <row r="122" spans="1:16">
      <c r="A122" s="4"/>
      <c r="B122" s="213" t="s">
        <v>246</v>
      </c>
      <c r="C122" s="435">
        <v>58837</v>
      </c>
      <c r="D122" s="435">
        <v>58353</v>
      </c>
      <c r="E122" s="435">
        <v>56897</v>
      </c>
      <c r="F122" s="416">
        <v>62821</v>
      </c>
      <c r="G122" s="416">
        <v>66840</v>
      </c>
      <c r="H122" s="416">
        <v>60869</v>
      </c>
      <c r="I122" s="416">
        <v>56560</v>
      </c>
      <c r="J122" s="416">
        <v>36941</v>
      </c>
      <c r="K122" s="416">
        <v>50567</v>
      </c>
      <c r="L122" s="416">
        <v>44685</v>
      </c>
      <c r="M122" s="416">
        <v>44360</v>
      </c>
      <c r="N122" s="157">
        <v>46814</v>
      </c>
      <c r="O122" s="182">
        <f t="shared" si="14"/>
        <v>644544</v>
      </c>
      <c r="P122" s="4"/>
    </row>
    <row r="123" spans="1:16">
      <c r="A123" s="4"/>
      <c r="B123" s="213" t="s">
        <v>209</v>
      </c>
      <c r="C123" s="435">
        <v>16378</v>
      </c>
      <c r="D123" s="435">
        <v>16078</v>
      </c>
      <c r="E123" s="435">
        <v>16291</v>
      </c>
      <c r="F123" s="416">
        <v>17389</v>
      </c>
      <c r="G123" s="416">
        <v>20201</v>
      </c>
      <c r="H123" s="416">
        <v>16381</v>
      </c>
      <c r="I123" s="416">
        <v>17347</v>
      </c>
      <c r="J123" s="416">
        <v>14140</v>
      </c>
      <c r="K123" s="416">
        <v>13789</v>
      </c>
      <c r="L123" s="416">
        <v>13605</v>
      </c>
      <c r="M123" s="416">
        <v>12402</v>
      </c>
      <c r="N123" s="157">
        <v>12335</v>
      </c>
      <c r="O123" s="182">
        <f t="shared" si="14"/>
        <v>186336</v>
      </c>
      <c r="P123" s="4"/>
    </row>
    <row r="124" spans="1:16">
      <c r="A124" s="4"/>
      <c r="B124" s="213" t="s">
        <v>319</v>
      </c>
      <c r="C124" s="435">
        <v>1081</v>
      </c>
      <c r="D124" s="435">
        <v>981</v>
      </c>
      <c r="E124" s="435">
        <v>1050</v>
      </c>
      <c r="F124" s="416">
        <v>1237</v>
      </c>
      <c r="G124" s="416">
        <v>1629</v>
      </c>
      <c r="H124" s="416">
        <v>1294</v>
      </c>
      <c r="I124" s="416">
        <v>1553</v>
      </c>
      <c r="J124" s="416">
        <v>640</v>
      </c>
      <c r="K124" s="416">
        <v>1335</v>
      </c>
      <c r="L124" s="416">
        <v>1110</v>
      </c>
      <c r="M124" s="416">
        <v>959</v>
      </c>
      <c r="N124" s="157">
        <v>914</v>
      </c>
      <c r="O124" s="182">
        <f t="shared" si="14"/>
        <v>13783</v>
      </c>
      <c r="P124" s="4"/>
    </row>
    <row r="125" spans="1:16">
      <c r="A125" s="4"/>
      <c r="B125" s="341" t="s">
        <v>369</v>
      </c>
      <c r="C125" s="435">
        <v>843</v>
      </c>
      <c r="D125" s="435">
        <v>958</v>
      </c>
      <c r="E125" s="435">
        <v>1090</v>
      </c>
      <c r="F125" s="416">
        <v>1219</v>
      </c>
      <c r="G125" s="416">
        <v>975</v>
      </c>
      <c r="H125" s="416">
        <v>981</v>
      </c>
      <c r="I125" s="416">
        <v>1015</v>
      </c>
      <c r="J125" s="416">
        <v>705</v>
      </c>
      <c r="K125" s="416">
        <v>960</v>
      </c>
      <c r="L125" s="416">
        <v>763</v>
      </c>
      <c r="M125" s="416">
        <v>908</v>
      </c>
      <c r="N125" s="157">
        <v>1133</v>
      </c>
      <c r="O125" s="182">
        <f t="shared" si="14"/>
        <v>11550</v>
      </c>
      <c r="P125" s="4"/>
    </row>
    <row r="126" spans="1:16" ht="18.75" customHeight="1">
      <c r="A126" s="4"/>
      <c r="B126" s="424" t="s">
        <v>210</v>
      </c>
      <c r="C126" s="202">
        <f t="shared" ref="C126:N126" si="19">SUM(C108:C125)</f>
        <v>476873</v>
      </c>
      <c r="D126" s="202">
        <f t="shared" si="19"/>
        <v>476319</v>
      </c>
      <c r="E126" s="202">
        <f t="shared" si="19"/>
        <v>469914</v>
      </c>
      <c r="F126" s="202">
        <f t="shared" si="19"/>
        <v>516247</v>
      </c>
      <c r="G126" s="202">
        <f t="shared" si="19"/>
        <v>565490</v>
      </c>
      <c r="H126" s="202">
        <f t="shared" si="19"/>
        <v>514795</v>
      </c>
      <c r="I126" s="202">
        <f t="shared" si="19"/>
        <v>427525</v>
      </c>
      <c r="J126" s="202">
        <f t="shared" si="19"/>
        <v>379289</v>
      </c>
      <c r="K126" s="202">
        <f t="shared" si="19"/>
        <v>420737</v>
      </c>
      <c r="L126" s="202">
        <f t="shared" si="19"/>
        <v>405600</v>
      </c>
      <c r="M126" s="202">
        <f t="shared" si="19"/>
        <v>383840</v>
      </c>
      <c r="N126" s="203">
        <f t="shared" si="19"/>
        <v>394122</v>
      </c>
      <c r="O126" s="182">
        <f t="shared" si="14"/>
        <v>5430751</v>
      </c>
      <c r="P126" s="4"/>
    </row>
    <row r="127" spans="1:16" ht="24.75" customHeight="1" thickBot="1">
      <c r="A127" s="4"/>
      <c r="B127" s="204" t="s">
        <v>211</v>
      </c>
      <c r="C127" s="205">
        <f t="shared" ref="C127:N127" si="20">+C11+C17+C18+C50+C80+C97+C101+C107+C126</f>
        <v>7487102</v>
      </c>
      <c r="D127" s="205">
        <f>+D11+D17+D18+D50+D80+D97+D101+D107+D126</f>
        <v>7258540</v>
      </c>
      <c r="E127" s="205">
        <f>+E11+E17+E18+E50+E80+E97+E101+E107+E126</f>
        <v>7264857</v>
      </c>
      <c r="F127" s="205">
        <f t="shared" si="20"/>
        <v>8036110</v>
      </c>
      <c r="G127" s="205">
        <f t="shared" si="20"/>
        <v>8542739</v>
      </c>
      <c r="H127" s="205">
        <f t="shared" si="20"/>
        <v>9221508</v>
      </c>
      <c r="I127" s="205">
        <f t="shared" si="20"/>
        <v>8610606</v>
      </c>
      <c r="J127" s="205">
        <f t="shared" si="20"/>
        <v>8270930</v>
      </c>
      <c r="K127" s="205">
        <f t="shared" si="20"/>
        <v>6914030</v>
      </c>
      <c r="L127" s="205">
        <f t="shared" si="20"/>
        <v>7107616</v>
      </c>
      <c r="M127" s="205">
        <f t="shared" si="20"/>
        <v>7576071</v>
      </c>
      <c r="N127" s="206">
        <f t="shared" si="20"/>
        <v>7325393</v>
      </c>
      <c r="O127" s="206">
        <f>SUM(C127:N127)</f>
        <v>93615502</v>
      </c>
      <c r="P127" s="4"/>
    </row>
    <row r="128" spans="1:16" ht="13.5" thickTop="1">
      <c r="A128" s="4"/>
      <c r="B128" s="201" t="s">
        <v>222</v>
      </c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4"/>
    </row>
    <row r="129" spans="1:16">
      <c r="A129" s="4"/>
      <c r="B129" t="s">
        <v>371</v>
      </c>
      <c r="C129" s="490"/>
      <c r="D129" s="490"/>
      <c r="E129" s="490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4"/>
    </row>
    <row r="130" spans="1:16">
      <c r="A130" s="4"/>
      <c r="C130" s="213"/>
      <c r="D130" s="213"/>
      <c r="E130" s="213"/>
      <c r="F130" s="213"/>
      <c r="G130" s="2" t="s">
        <v>9</v>
      </c>
      <c r="H130" s="65"/>
      <c r="I130" s="66"/>
      <c r="J130" s="66"/>
      <c r="K130" s="66"/>
      <c r="L130" s="66"/>
      <c r="M130" s="98"/>
      <c r="N130" s="98"/>
      <c r="O130" s="66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4"/>
      <c r="N131" s="412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4"/>
      <c r="N132" s="24"/>
      <c r="O132" s="2" t="s">
        <v>9</v>
      </c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4"/>
      <c r="N133" s="24"/>
      <c r="O133" s="4"/>
      <c r="P133" s="4"/>
    </row>
    <row r="134" spans="1:16">
      <c r="C134" s="25"/>
      <c r="D134" s="25"/>
      <c r="E134" s="25"/>
      <c r="F134" s="25"/>
      <c r="G134" s="25"/>
      <c r="H134" s="25"/>
      <c r="M134" s="214"/>
      <c r="N134" s="214"/>
    </row>
    <row r="135" spans="1:16">
      <c r="G135" s="25"/>
      <c r="H135" s="25"/>
      <c r="M135" s="214"/>
      <c r="N135" s="214"/>
    </row>
    <row r="136" spans="1:16">
      <c r="M136" s="214"/>
      <c r="N136" s="214"/>
    </row>
    <row r="137" spans="1:16">
      <c r="M137" s="214"/>
      <c r="N137" s="214"/>
    </row>
    <row r="138" spans="1:16">
      <c r="M138" s="214"/>
      <c r="N138" s="214"/>
    </row>
    <row r="139" spans="1:16">
      <c r="M139" s="214"/>
      <c r="N139" s="214"/>
    </row>
    <row r="140" spans="1:16">
      <c r="M140" s="214"/>
      <c r="N140" s="214"/>
    </row>
    <row r="141" spans="1:16">
      <c r="M141" s="214"/>
      <c r="N141" s="214"/>
    </row>
    <row r="142" spans="1:16">
      <c r="M142" s="214"/>
      <c r="N142" s="214"/>
    </row>
    <row r="143" spans="1:16">
      <c r="M143" s="214"/>
      <c r="N143" s="214"/>
    </row>
    <row r="144" spans="1:16">
      <c r="M144" s="214"/>
      <c r="N144" s="214"/>
    </row>
    <row r="145" spans="13:14">
      <c r="M145" s="214"/>
      <c r="N145" s="214"/>
    </row>
    <row r="146" spans="13:14">
      <c r="M146" s="214"/>
      <c r="N146" s="214"/>
    </row>
    <row r="147" spans="13:14">
      <c r="M147" s="214"/>
      <c r="N147" s="214"/>
    </row>
    <row r="148" spans="13:14">
      <c r="M148" s="214"/>
      <c r="N148" s="214"/>
    </row>
    <row r="149" spans="13:14">
      <c r="M149" s="214"/>
      <c r="N149" s="214"/>
    </row>
    <row r="150" spans="13:14">
      <c r="M150" s="214"/>
      <c r="N150" s="214"/>
    </row>
    <row r="151" spans="13:14">
      <c r="M151" s="214"/>
      <c r="N151" s="214"/>
    </row>
    <row r="152" spans="13:14">
      <c r="M152" s="214"/>
      <c r="N152" s="214"/>
    </row>
    <row r="153" spans="13:14">
      <c r="M153" s="214"/>
      <c r="N153" s="214"/>
    </row>
    <row r="154" spans="13:14">
      <c r="M154" s="214"/>
      <c r="N154" s="214"/>
    </row>
    <row r="155" spans="13:14">
      <c r="M155" s="214"/>
      <c r="N155" s="214"/>
    </row>
    <row r="156" spans="13:14">
      <c r="M156" s="214"/>
      <c r="N156" s="214"/>
    </row>
    <row r="157" spans="13:14">
      <c r="M157" s="214"/>
      <c r="N157" s="214"/>
    </row>
    <row r="158" spans="13:14">
      <c r="M158" s="214"/>
      <c r="N158" s="214"/>
    </row>
    <row r="159" spans="13:14">
      <c r="M159" s="214"/>
      <c r="N159" s="214"/>
    </row>
    <row r="160" spans="13:14">
      <c r="M160" s="214"/>
      <c r="N160" s="214"/>
    </row>
    <row r="161" spans="13:14">
      <c r="M161" s="214"/>
      <c r="N161" s="214"/>
    </row>
    <row r="162" spans="13:14">
      <c r="M162" s="214"/>
      <c r="N162" s="214"/>
    </row>
    <row r="163" spans="13:14">
      <c r="M163" s="214"/>
      <c r="N163" s="214"/>
    </row>
    <row r="164" spans="13:14">
      <c r="M164" s="214"/>
      <c r="N164" s="214"/>
    </row>
    <row r="165" spans="13:14">
      <c r="M165" s="214"/>
      <c r="N165" s="214"/>
    </row>
    <row r="166" spans="13:14">
      <c r="M166" s="214"/>
      <c r="N166" s="214"/>
    </row>
    <row r="167" spans="13:14">
      <c r="M167" s="214"/>
      <c r="N167" s="214"/>
    </row>
    <row r="168" spans="13:14">
      <c r="M168" s="214"/>
      <c r="N168" s="214"/>
    </row>
    <row r="169" spans="13:14">
      <c r="M169" s="214"/>
      <c r="N169" s="214"/>
    </row>
    <row r="170" spans="13:14">
      <c r="M170" s="214"/>
      <c r="N170" s="214"/>
    </row>
    <row r="171" spans="13:14">
      <c r="M171" s="214"/>
      <c r="N171" s="214"/>
    </row>
    <row r="172" spans="13:14">
      <c r="M172" s="214"/>
      <c r="N172" s="214"/>
    </row>
    <row r="173" spans="13:14">
      <c r="M173" s="214"/>
      <c r="N173" s="214"/>
    </row>
    <row r="174" spans="13:14">
      <c r="M174" s="214"/>
      <c r="N174" s="214"/>
    </row>
    <row r="175" spans="13:14">
      <c r="M175" s="214"/>
      <c r="N175" s="214"/>
    </row>
    <row r="176" spans="13:14">
      <c r="M176" s="214"/>
      <c r="N176" s="214"/>
    </row>
    <row r="177" spans="13:14">
      <c r="M177" s="214"/>
      <c r="N177" s="214"/>
    </row>
    <row r="178" spans="13:14">
      <c r="M178" s="214"/>
      <c r="N178" s="214"/>
    </row>
    <row r="179" spans="13:14">
      <c r="M179" s="214"/>
      <c r="N179" s="214"/>
    </row>
    <row r="180" spans="13:14">
      <c r="M180" s="214"/>
      <c r="N180" s="214"/>
    </row>
    <row r="181" spans="13:14">
      <c r="M181" s="214"/>
      <c r="N181" s="214"/>
    </row>
    <row r="182" spans="13:14">
      <c r="M182" s="214"/>
      <c r="N182" s="214"/>
    </row>
    <row r="183" spans="13:14">
      <c r="M183" s="214"/>
      <c r="N183" s="214"/>
    </row>
    <row r="184" spans="13:14">
      <c r="M184" s="214"/>
      <c r="N184" s="214"/>
    </row>
    <row r="185" spans="13:14">
      <c r="M185" s="214"/>
      <c r="N185" s="214"/>
    </row>
    <row r="186" spans="13:14">
      <c r="M186" s="214"/>
      <c r="N186" s="214"/>
    </row>
    <row r="187" spans="13:14">
      <c r="M187" s="214"/>
      <c r="N187" s="214"/>
    </row>
    <row r="188" spans="13:14">
      <c r="M188" s="214"/>
      <c r="N188" s="214"/>
    </row>
    <row r="189" spans="13:14">
      <c r="M189" s="214"/>
      <c r="N189" s="214"/>
    </row>
    <row r="190" spans="13:14">
      <c r="M190" s="214"/>
      <c r="N190" s="214"/>
    </row>
    <row r="191" spans="13:14">
      <c r="M191" s="214"/>
      <c r="N191" s="214"/>
    </row>
    <row r="192" spans="13:14">
      <c r="M192" s="214"/>
      <c r="N192" s="214"/>
    </row>
    <row r="193" spans="13:14">
      <c r="M193" s="214"/>
      <c r="N193" s="214"/>
    </row>
    <row r="194" spans="13:14">
      <c r="M194" s="214"/>
      <c r="N194" s="214"/>
    </row>
    <row r="195" spans="13:14">
      <c r="M195" s="214"/>
      <c r="N195" s="214"/>
    </row>
    <row r="196" spans="13:14">
      <c r="M196" s="214"/>
      <c r="N196" s="214"/>
    </row>
    <row r="197" spans="13:14">
      <c r="M197" s="214"/>
      <c r="N197" s="214"/>
    </row>
    <row r="198" spans="13:14">
      <c r="M198" s="214"/>
      <c r="N198" s="214"/>
    </row>
    <row r="199" spans="13:14">
      <c r="M199" s="214"/>
      <c r="N199" s="214"/>
    </row>
    <row r="200" spans="13:14">
      <c r="M200" s="214"/>
      <c r="N200" s="214"/>
    </row>
    <row r="201" spans="13:14">
      <c r="M201" s="214"/>
      <c r="N201" s="214"/>
    </row>
    <row r="202" spans="13:14">
      <c r="M202" s="214"/>
      <c r="N202" s="214"/>
    </row>
    <row r="203" spans="13:14">
      <c r="M203" s="214"/>
      <c r="N203" s="214"/>
    </row>
    <row r="204" spans="13:14">
      <c r="M204" s="214"/>
      <c r="N204" s="214"/>
    </row>
    <row r="205" spans="13:14">
      <c r="M205" s="214"/>
      <c r="N205" s="214"/>
    </row>
    <row r="206" spans="13:14">
      <c r="M206" s="214"/>
      <c r="N206" s="214"/>
    </row>
    <row r="207" spans="13:14">
      <c r="M207" s="214"/>
      <c r="N207" s="214"/>
    </row>
    <row r="208" spans="13:14">
      <c r="M208" s="214"/>
      <c r="N208" s="214"/>
    </row>
    <row r="209" spans="13:14">
      <c r="M209" s="214"/>
      <c r="N209" s="214"/>
    </row>
    <row r="210" spans="13:14">
      <c r="M210" s="214"/>
      <c r="N210" s="214"/>
    </row>
    <row r="211" spans="13:14">
      <c r="M211" s="214"/>
      <c r="N211" s="214"/>
    </row>
    <row r="212" spans="13:14">
      <c r="M212" s="214"/>
      <c r="N212" s="214"/>
    </row>
    <row r="213" spans="13:14">
      <c r="M213" s="214"/>
      <c r="N213" s="214"/>
    </row>
    <row r="214" spans="13:14">
      <c r="M214" s="214"/>
      <c r="N214" s="214"/>
    </row>
    <row r="215" spans="13:14">
      <c r="M215" s="214"/>
      <c r="N215" s="214"/>
    </row>
    <row r="216" spans="13:14">
      <c r="M216" s="214"/>
      <c r="N216" s="214"/>
    </row>
    <row r="217" spans="13:14">
      <c r="M217" s="214"/>
      <c r="N217" s="214"/>
    </row>
    <row r="218" spans="13:14">
      <c r="M218" s="214"/>
      <c r="N218" s="214"/>
    </row>
    <row r="219" spans="13:14">
      <c r="M219" s="214"/>
      <c r="N219" s="214"/>
    </row>
    <row r="220" spans="13:14">
      <c r="M220" s="214"/>
      <c r="N220" s="214"/>
    </row>
    <row r="221" spans="13:14">
      <c r="M221" s="214"/>
      <c r="N221" s="214"/>
    </row>
    <row r="222" spans="13:14">
      <c r="M222" s="214"/>
      <c r="N222" s="214"/>
    </row>
    <row r="223" spans="13:14">
      <c r="M223" s="214"/>
      <c r="N223" s="214"/>
    </row>
    <row r="224" spans="13:14">
      <c r="M224" s="214"/>
      <c r="N224" s="214"/>
    </row>
    <row r="225" spans="13:14">
      <c r="M225" s="214"/>
      <c r="N225" s="214"/>
    </row>
    <row r="226" spans="13:14">
      <c r="M226" s="214"/>
      <c r="N226" s="214"/>
    </row>
    <row r="227" spans="13:14">
      <c r="M227" s="214"/>
      <c r="N227" s="214"/>
    </row>
    <row r="228" spans="13:14">
      <c r="M228" s="214"/>
      <c r="N228" s="214"/>
    </row>
    <row r="229" spans="13:14">
      <c r="M229" s="214"/>
      <c r="N229" s="214"/>
    </row>
    <row r="230" spans="13:14">
      <c r="M230" s="214"/>
      <c r="N230" s="214"/>
    </row>
    <row r="231" spans="13:14">
      <c r="M231" s="214"/>
      <c r="N231" s="214"/>
    </row>
    <row r="232" spans="13:14">
      <c r="M232" s="214"/>
      <c r="N232" s="214"/>
    </row>
    <row r="233" spans="13:14">
      <c r="M233" s="214"/>
      <c r="N233" s="214"/>
    </row>
    <row r="234" spans="13:14">
      <c r="M234" s="214"/>
      <c r="N234" s="214"/>
    </row>
    <row r="235" spans="13:14">
      <c r="M235" s="214"/>
      <c r="N235" s="214"/>
    </row>
    <row r="236" spans="13:14">
      <c r="M236" s="214"/>
      <c r="N236" s="214"/>
    </row>
    <row r="237" spans="13:14">
      <c r="M237" s="214"/>
      <c r="N237" s="214"/>
    </row>
    <row r="238" spans="13:14">
      <c r="M238" s="214"/>
      <c r="N238" s="214"/>
    </row>
    <row r="239" spans="13:14">
      <c r="M239" s="214"/>
      <c r="N239" s="214"/>
    </row>
    <row r="240" spans="13:14">
      <c r="M240" s="214"/>
      <c r="N240" s="214"/>
    </row>
    <row r="241" spans="13:14">
      <c r="M241" s="214"/>
      <c r="N241" s="214"/>
    </row>
    <row r="242" spans="13:14">
      <c r="M242" s="214"/>
      <c r="N242" s="214"/>
    </row>
    <row r="243" spans="13:14">
      <c r="M243" s="214"/>
      <c r="N243" s="214"/>
    </row>
    <row r="244" spans="13:14">
      <c r="M244" s="214"/>
      <c r="N244" s="214"/>
    </row>
    <row r="245" spans="13:14">
      <c r="M245" s="214"/>
      <c r="N245" s="214"/>
    </row>
    <row r="246" spans="13:14">
      <c r="M246" s="214"/>
      <c r="N246" s="214"/>
    </row>
    <row r="247" spans="13:14">
      <c r="M247" s="214"/>
      <c r="N247" s="214"/>
    </row>
    <row r="248" spans="13:14">
      <c r="M248" s="214"/>
      <c r="N248" s="214"/>
    </row>
    <row r="249" spans="13:14">
      <c r="M249" s="214"/>
      <c r="N249" s="214"/>
    </row>
    <row r="250" spans="13:14">
      <c r="M250" s="214"/>
      <c r="N250" s="214"/>
    </row>
    <row r="251" spans="13:14">
      <c r="M251" s="214"/>
      <c r="N251" s="214"/>
    </row>
    <row r="252" spans="13:14">
      <c r="M252" s="214"/>
      <c r="N252" s="214"/>
    </row>
    <row r="253" spans="13:14">
      <c r="M253" s="214"/>
      <c r="N253" s="214"/>
    </row>
    <row r="254" spans="13:14">
      <c r="M254" s="214"/>
      <c r="N254" s="214"/>
    </row>
    <row r="255" spans="13:14">
      <c r="M255" s="214"/>
      <c r="N255" s="214"/>
    </row>
    <row r="256" spans="13:14">
      <c r="M256" s="214"/>
      <c r="N256" s="214"/>
    </row>
    <row r="257" spans="13:14">
      <c r="M257" s="214"/>
      <c r="N257" s="214"/>
    </row>
    <row r="258" spans="13:14">
      <c r="M258" s="214"/>
      <c r="N258" s="214"/>
    </row>
    <row r="259" spans="13:14">
      <c r="M259" s="214"/>
      <c r="N259" s="214"/>
    </row>
    <row r="260" spans="13:14">
      <c r="M260" s="214"/>
      <c r="N260" s="214"/>
    </row>
    <row r="261" spans="13:14">
      <c r="M261" s="214"/>
      <c r="N261" s="214"/>
    </row>
    <row r="262" spans="13:14">
      <c r="M262" s="214"/>
      <c r="N262" s="214"/>
    </row>
    <row r="263" spans="13:14">
      <c r="M263" s="214"/>
      <c r="N263" s="214"/>
    </row>
    <row r="264" spans="13:14">
      <c r="M264" s="214"/>
      <c r="N264" s="214"/>
    </row>
    <row r="265" spans="13:14">
      <c r="M265" s="214"/>
      <c r="N265" s="214"/>
    </row>
    <row r="266" spans="13:14">
      <c r="M266" s="214"/>
      <c r="N266" s="214"/>
    </row>
    <row r="267" spans="13:14">
      <c r="M267" s="214"/>
      <c r="N267" s="214"/>
    </row>
    <row r="268" spans="13:14">
      <c r="M268" s="214"/>
      <c r="N268" s="214"/>
    </row>
    <row r="269" spans="13:14">
      <c r="M269" s="214"/>
      <c r="N269" s="214"/>
    </row>
    <row r="270" spans="13:14">
      <c r="M270" s="214"/>
      <c r="N270" s="214"/>
    </row>
    <row r="271" spans="13:14">
      <c r="M271" s="214"/>
      <c r="N271" s="214"/>
    </row>
    <row r="272" spans="13:14">
      <c r="M272" s="214"/>
      <c r="N272" s="214"/>
    </row>
    <row r="273" spans="13:14">
      <c r="M273" s="214"/>
      <c r="N273" s="214"/>
    </row>
    <row r="274" spans="13:14">
      <c r="M274" s="214"/>
      <c r="N274" s="214"/>
    </row>
    <row r="275" spans="13:14">
      <c r="M275" s="214"/>
      <c r="N275" s="214"/>
    </row>
    <row r="276" spans="13:14">
      <c r="M276" s="214"/>
      <c r="N276" s="214"/>
    </row>
    <row r="277" spans="13:14">
      <c r="M277" s="214"/>
      <c r="N277" s="214"/>
    </row>
    <row r="278" spans="13:14">
      <c r="M278" s="214"/>
      <c r="N278" s="214"/>
    </row>
    <row r="279" spans="13:14">
      <c r="M279" s="214"/>
      <c r="N279" s="214"/>
    </row>
    <row r="280" spans="13:14">
      <c r="M280" s="214"/>
      <c r="N280" s="214"/>
    </row>
    <row r="281" spans="13:14">
      <c r="M281" s="214"/>
      <c r="N281" s="214"/>
    </row>
    <row r="282" spans="13:14">
      <c r="M282" s="214"/>
      <c r="N282" s="214"/>
    </row>
    <row r="283" spans="13:14">
      <c r="M283" s="214"/>
      <c r="N283" s="214"/>
    </row>
    <row r="284" spans="13:14">
      <c r="M284" s="214"/>
      <c r="N284" s="214"/>
    </row>
    <row r="285" spans="13:14">
      <c r="M285" s="214"/>
      <c r="N285" s="214"/>
    </row>
    <row r="286" spans="13:14">
      <c r="M286" s="214"/>
      <c r="N286" s="214"/>
    </row>
    <row r="287" spans="13:14">
      <c r="M287" s="214"/>
      <c r="N287" s="214"/>
    </row>
    <row r="288" spans="13:14">
      <c r="M288" s="214"/>
      <c r="N288" s="214"/>
    </row>
    <row r="289" spans="13:14">
      <c r="M289" s="214"/>
      <c r="N289" s="214"/>
    </row>
    <row r="290" spans="13:14">
      <c r="M290" s="214"/>
      <c r="N290" s="214"/>
    </row>
    <row r="291" spans="13:14">
      <c r="M291" s="214"/>
      <c r="N291" s="214"/>
    </row>
    <row r="292" spans="13:14">
      <c r="M292" s="214"/>
      <c r="N292" s="214"/>
    </row>
    <row r="293" spans="13:14">
      <c r="M293" s="214"/>
      <c r="N293" s="214"/>
    </row>
    <row r="294" spans="13:14">
      <c r="M294" s="214"/>
      <c r="N294" s="214"/>
    </row>
    <row r="295" spans="13:14">
      <c r="M295" s="214"/>
      <c r="N295" s="214"/>
    </row>
    <row r="296" spans="13:14">
      <c r="M296" s="214"/>
      <c r="N296" s="214"/>
    </row>
    <row r="297" spans="13:14">
      <c r="M297" s="214"/>
      <c r="N297" s="214"/>
    </row>
    <row r="298" spans="13:14">
      <c r="M298" s="214"/>
      <c r="N298" s="214"/>
    </row>
    <row r="299" spans="13:14">
      <c r="M299" s="214"/>
      <c r="N299" s="214"/>
    </row>
    <row r="300" spans="13:14">
      <c r="M300" s="214"/>
      <c r="N300" s="214"/>
    </row>
    <row r="301" spans="13:14">
      <c r="M301" s="214"/>
      <c r="N301" s="214"/>
    </row>
    <row r="302" spans="13:14">
      <c r="M302" s="214"/>
      <c r="N302" s="214"/>
    </row>
    <row r="303" spans="13:14">
      <c r="M303" s="214"/>
      <c r="N303" s="214"/>
    </row>
    <row r="304" spans="13:14">
      <c r="M304" s="214"/>
      <c r="N304" s="214"/>
    </row>
    <row r="305" spans="13:14">
      <c r="M305" s="214"/>
      <c r="N305" s="214"/>
    </row>
    <row r="306" spans="13:14">
      <c r="M306" s="214"/>
      <c r="N306" s="214"/>
    </row>
    <row r="307" spans="13:14">
      <c r="M307" s="214"/>
      <c r="N307" s="214"/>
    </row>
    <row r="308" spans="13:14">
      <c r="M308" s="214"/>
      <c r="N308" s="214"/>
    </row>
    <row r="309" spans="13:14">
      <c r="M309" s="214"/>
      <c r="N309" s="214"/>
    </row>
    <row r="310" spans="13:14">
      <c r="M310" s="214"/>
      <c r="N310" s="214"/>
    </row>
    <row r="311" spans="13:14">
      <c r="M311" s="214"/>
      <c r="N311" s="214"/>
    </row>
    <row r="312" spans="13:14">
      <c r="M312" s="214"/>
      <c r="N312" s="214"/>
    </row>
    <row r="313" spans="13:14">
      <c r="M313" s="214"/>
      <c r="N313" s="214"/>
    </row>
    <row r="314" spans="13:14">
      <c r="M314" s="214"/>
      <c r="N314" s="214"/>
    </row>
    <row r="315" spans="13:14">
      <c r="M315" s="214"/>
      <c r="N315" s="214"/>
    </row>
    <row r="316" spans="13:14">
      <c r="M316" s="214"/>
      <c r="N316" s="214"/>
    </row>
    <row r="317" spans="13:14">
      <c r="M317" s="214"/>
      <c r="N317" s="214"/>
    </row>
    <row r="318" spans="13:14">
      <c r="M318" s="214"/>
      <c r="N318" s="214"/>
    </row>
    <row r="319" spans="13:14">
      <c r="M319" s="214"/>
      <c r="N319" s="214"/>
    </row>
    <row r="320" spans="13:14">
      <c r="M320" s="214"/>
      <c r="N320" s="214"/>
    </row>
    <row r="321" spans="13:14">
      <c r="M321" s="214"/>
      <c r="N321" s="214"/>
    </row>
    <row r="322" spans="13:14">
      <c r="M322" s="214"/>
      <c r="N322" s="214"/>
    </row>
    <row r="323" spans="13:14">
      <c r="M323" s="214"/>
      <c r="N323" s="214"/>
    </row>
    <row r="324" spans="13:14">
      <c r="M324" s="214"/>
      <c r="N324" s="214"/>
    </row>
    <row r="325" spans="13:14">
      <c r="M325" s="214"/>
      <c r="N325" s="214"/>
    </row>
    <row r="326" spans="13:14">
      <c r="M326" s="214"/>
      <c r="N326" s="214"/>
    </row>
    <row r="327" spans="13:14">
      <c r="M327" s="214"/>
      <c r="N327" s="214"/>
    </row>
    <row r="328" spans="13:14">
      <c r="M328" s="214"/>
      <c r="N328" s="214"/>
    </row>
    <row r="329" spans="13:14">
      <c r="M329" s="214"/>
      <c r="N329" s="214"/>
    </row>
    <row r="330" spans="13:14">
      <c r="M330" s="214"/>
      <c r="N330" s="214"/>
    </row>
    <row r="331" spans="13:14">
      <c r="M331" s="214"/>
      <c r="N331" s="214"/>
    </row>
    <row r="332" spans="13:14">
      <c r="M332" s="214"/>
      <c r="N332" s="214"/>
    </row>
    <row r="333" spans="13:14">
      <c r="M333" s="214"/>
      <c r="N333" s="214"/>
    </row>
    <row r="334" spans="13:14">
      <c r="M334" s="214"/>
      <c r="N334" s="214"/>
    </row>
    <row r="335" spans="13:14">
      <c r="M335" s="214"/>
      <c r="N335" s="214"/>
    </row>
    <row r="336" spans="13:14">
      <c r="M336" s="214"/>
      <c r="N336" s="214"/>
    </row>
    <row r="337" spans="13:14">
      <c r="M337" s="214"/>
      <c r="N337" s="214"/>
    </row>
    <row r="338" spans="13:14">
      <c r="M338" s="214"/>
      <c r="N338" s="214"/>
    </row>
    <row r="339" spans="13:14">
      <c r="M339" s="214"/>
      <c r="N339" s="214"/>
    </row>
    <row r="340" spans="13:14">
      <c r="M340" s="214"/>
      <c r="N340" s="214"/>
    </row>
    <row r="341" spans="13:14">
      <c r="M341" s="214"/>
      <c r="N341" s="214"/>
    </row>
    <row r="342" spans="13:14">
      <c r="M342" s="214"/>
      <c r="N342" s="214"/>
    </row>
    <row r="343" spans="13:14">
      <c r="M343" s="214"/>
      <c r="N343" s="214"/>
    </row>
    <row r="344" spans="13:14">
      <c r="M344" s="214"/>
      <c r="N344" s="214"/>
    </row>
    <row r="345" spans="13:14">
      <c r="M345" s="214"/>
      <c r="N345" s="214"/>
    </row>
    <row r="346" spans="13:14">
      <c r="M346" s="214"/>
      <c r="N346" s="214"/>
    </row>
    <row r="347" spans="13:14">
      <c r="M347" s="214"/>
      <c r="N347" s="214"/>
    </row>
    <row r="348" spans="13:14">
      <c r="M348" s="214"/>
      <c r="N348" s="214"/>
    </row>
    <row r="349" spans="13:14">
      <c r="M349" s="214"/>
      <c r="N349" s="214"/>
    </row>
    <row r="350" spans="13:14">
      <c r="M350" s="214"/>
      <c r="N350" s="214"/>
    </row>
    <row r="351" spans="13:14">
      <c r="M351" s="214"/>
      <c r="N351" s="214"/>
    </row>
    <row r="352" spans="13:14">
      <c r="M352" s="214"/>
      <c r="N352" s="214"/>
    </row>
    <row r="353" spans="13:14">
      <c r="M353" s="214"/>
      <c r="N353" s="214"/>
    </row>
    <row r="354" spans="13:14">
      <c r="M354" s="214"/>
      <c r="N354" s="214"/>
    </row>
    <row r="355" spans="13:14">
      <c r="M355" s="214"/>
      <c r="N355" s="214"/>
    </row>
    <row r="356" spans="13:14">
      <c r="M356" s="214"/>
      <c r="N356" s="214"/>
    </row>
    <row r="357" spans="13:14">
      <c r="M357" s="214"/>
      <c r="N357" s="214"/>
    </row>
    <row r="358" spans="13:14">
      <c r="M358" s="214"/>
      <c r="N358" s="214"/>
    </row>
    <row r="359" spans="13:14">
      <c r="M359" s="214"/>
      <c r="N359" s="214"/>
    </row>
    <row r="360" spans="13:14">
      <c r="M360" s="214"/>
      <c r="N360" s="214"/>
    </row>
    <row r="361" spans="13:14">
      <c r="M361" s="214"/>
      <c r="N361" s="214"/>
    </row>
    <row r="362" spans="13:14">
      <c r="M362" s="214"/>
      <c r="N362" s="214"/>
    </row>
    <row r="363" spans="13:14">
      <c r="M363" s="214"/>
      <c r="N363" s="214"/>
    </row>
    <row r="364" spans="13:14">
      <c r="M364" s="214"/>
      <c r="N364" s="214"/>
    </row>
    <row r="365" spans="13:14">
      <c r="M365" s="214"/>
      <c r="N365" s="214"/>
    </row>
    <row r="366" spans="13:14">
      <c r="M366" s="214"/>
      <c r="N366" s="214"/>
    </row>
    <row r="367" spans="13:14">
      <c r="M367" s="214"/>
      <c r="N367" s="214"/>
    </row>
    <row r="368" spans="13:14">
      <c r="M368" s="214"/>
      <c r="N368" s="214"/>
    </row>
    <row r="369" spans="13:14">
      <c r="M369" s="214"/>
      <c r="N369" s="214"/>
    </row>
    <row r="370" spans="13:14">
      <c r="M370" s="214"/>
      <c r="N370" s="214"/>
    </row>
    <row r="371" spans="13:14">
      <c r="M371" s="214"/>
      <c r="N371" s="214"/>
    </row>
    <row r="372" spans="13:14">
      <c r="M372" s="214"/>
      <c r="N372" s="214"/>
    </row>
    <row r="373" spans="13:14">
      <c r="M373" s="214"/>
      <c r="N373" s="214"/>
    </row>
    <row r="374" spans="13:14">
      <c r="M374" s="214"/>
      <c r="N374" s="214"/>
    </row>
    <row r="375" spans="13:14">
      <c r="M375" s="214"/>
      <c r="N375" s="214"/>
    </row>
    <row r="376" spans="13:14">
      <c r="M376" s="214"/>
      <c r="N376" s="214"/>
    </row>
    <row r="377" spans="13:14">
      <c r="M377" s="214"/>
      <c r="N377" s="214"/>
    </row>
    <row r="378" spans="13:14">
      <c r="M378" s="214"/>
      <c r="N378" s="214"/>
    </row>
    <row r="379" spans="13:14">
      <c r="M379" s="214"/>
      <c r="N379" s="214"/>
    </row>
    <row r="380" spans="13:14">
      <c r="M380" s="214"/>
      <c r="N380" s="214"/>
    </row>
    <row r="381" spans="13:14">
      <c r="M381" s="214"/>
      <c r="N381" s="214"/>
    </row>
    <row r="382" spans="13:14">
      <c r="M382" s="214"/>
      <c r="N382" s="214"/>
    </row>
    <row r="383" spans="13:14">
      <c r="M383" s="214"/>
      <c r="N383" s="214"/>
    </row>
    <row r="384" spans="13:14">
      <c r="M384" s="214"/>
      <c r="N384" s="214"/>
    </row>
    <row r="385" spans="13:14">
      <c r="M385" s="214"/>
      <c r="N385" s="214"/>
    </row>
    <row r="386" spans="13:14">
      <c r="M386" s="214"/>
      <c r="N386" s="214"/>
    </row>
    <row r="387" spans="13:14">
      <c r="M387" s="214"/>
      <c r="N387" s="214"/>
    </row>
    <row r="388" spans="13:14">
      <c r="M388" s="214"/>
      <c r="N388" s="214"/>
    </row>
    <row r="389" spans="13:14">
      <c r="M389" s="214"/>
      <c r="N389" s="214"/>
    </row>
    <row r="390" spans="13:14">
      <c r="M390" s="214"/>
      <c r="N390" s="214"/>
    </row>
    <row r="391" spans="13:14">
      <c r="M391" s="214"/>
      <c r="N391" s="214"/>
    </row>
    <row r="392" spans="13:14">
      <c r="M392" s="214"/>
      <c r="N392" s="214"/>
    </row>
    <row r="393" spans="13:14">
      <c r="M393" s="214"/>
      <c r="N393" s="214"/>
    </row>
    <row r="394" spans="13:14">
      <c r="M394" s="214"/>
      <c r="N394" s="214"/>
    </row>
    <row r="395" spans="13:14">
      <c r="M395" s="214"/>
      <c r="N395" s="214"/>
    </row>
    <row r="396" spans="13:14">
      <c r="M396" s="214"/>
      <c r="N396" s="214"/>
    </row>
    <row r="397" spans="13:14">
      <c r="M397" s="214"/>
      <c r="N397" s="214"/>
    </row>
    <row r="398" spans="13:14">
      <c r="M398" s="214"/>
      <c r="N398" s="214"/>
    </row>
    <row r="399" spans="13:14">
      <c r="M399" s="214"/>
      <c r="N399" s="214"/>
    </row>
    <row r="400" spans="13:14">
      <c r="M400" s="214"/>
      <c r="N400" s="214"/>
    </row>
    <row r="401" spans="13:14">
      <c r="M401" s="214"/>
      <c r="N401" s="214"/>
    </row>
    <row r="402" spans="13:14">
      <c r="M402" s="214"/>
      <c r="N402" s="214"/>
    </row>
    <row r="403" spans="13:14">
      <c r="M403" s="214"/>
      <c r="N403" s="214"/>
    </row>
    <row r="404" spans="13:14">
      <c r="M404" s="214"/>
      <c r="N404" s="214"/>
    </row>
    <row r="405" spans="13:14">
      <c r="M405" s="214"/>
      <c r="N405" s="214"/>
    </row>
    <row r="406" spans="13:14">
      <c r="M406" s="214"/>
      <c r="N406" s="214"/>
    </row>
    <row r="407" spans="13:14">
      <c r="M407" s="214"/>
      <c r="N407" s="214"/>
    </row>
    <row r="408" spans="13:14">
      <c r="M408" s="214"/>
      <c r="N408" s="214"/>
    </row>
    <row r="409" spans="13:14">
      <c r="M409" s="214"/>
      <c r="N409" s="214"/>
    </row>
    <row r="410" spans="13:14">
      <c r="M410" s="214"/>
      <c r="N410" s="214"/>
    </row>
    <row r="411" spans="13:14">
      <c r="M411" s="214"/>
      <c r="N411" s="214"/>
    </row>
    <row r="412" spans="13:14">
      <c r="M412" s="214"/>
      <c r="N412" s="214"/>
    </row>
    <row r="413" spans="13:14">
      <c r="M413" s="214"/>
      <c r="N413" s="214"/>
    </row>
    <row r="414" spans="13:14">
      <c r="M414" s="214"/>
      <c r="N414" s="214"/>
    </row>
    <row r="415" spans="13:14">
      <c r="M415" s="214"/>
      <c r="N415" s="214"/>
    </row>
    <row r="416" spans="13:14">
      <c r="M416" s="214"/>
      <c r="N416" s="214"/>
    </row>
    <row r="417" spans="13:14">
      <c r="M417" s="214"/>
      <c r="N417" s="214"/>
    </row>
    <row r="418" spans="13:14">
      <c r="M418" s="214"/>
      <c r="N418" s="214"/>
    </row>
    <row r="419" spans="13:14">
      <c r="M419" s="214"/>
      <c r="N419" s="214"/>
    </row>
    <row r="420" spans="13:14">
      <c r="M420" s="214"/>
      <c r="N420" s="214"/>
    </row>
    <row r="421" spans="13:14">
      <c r="M421" s="214"/>
      <c r="N421" s="214"/>
    </row>
    <row r="422" spans="13:14">
      <c r="M422" s="214"/>
      <c r="N422" s="214"/>
    </row>
    <row r="423" spans="13:14">
      <c r="M423" s="214"/>
      <c r="N423" s="214"/>
    </row>
    <row r="424" spans="13:14">
      <c r="M424" s="214"/>
      <c r="N424" s="214"/>
    </row>
    <row r="425" spans="13:14">
      <c r="M425" s="214"/>
      <c r="N425" s="214"/>
    </row>
    <row r="426" spans="13:14">
      <c r="M426" s="214"/>
      <c r="N426" s="214"/>
    </row>
    <row r="427" spans="13:14">
      <c r="M427" s="214"/>
      <c r="N427" s="214"/>
    </row>
    <row r="428" spans="13:14">
      <c r="M428" s="214"/>
      <c r="N428" s="214"/>
    </row>
    <row r="429" spans="13:14">
      <c r="M429" s="214"/>
      <c r="N429" s="214"/>
    </row>
    <row r="430" spans="13:14">
      <c r="M430" s="214"/>
      <c r="N430" s="214"/>
    </row>
    <row r="431" spans="13:14">
      <c r="M431" s="214"/>
      <c r="N431" s="214"/>
    </row>
    <row r="432" spans="13:14">
      <c r="M432" s="214"/>
      <c r="N432" s="214"/>
    </row>
    <row r="433" spans="13:14">
      <c r="M433" s="214"/>
      <c r="N433" s="214"/>
    </row>
    <row r="434" spans="13:14">
      <c r="M434" s="214"/>
      <c r="N434" s="214"/>
    </row>
    <row r="435" spans="13:14">
      <c r="M435" s="214"/>
      <c r="N435" s="214"/>
    </row>
    <row r="436" spans="13:14">
      <c r="M436" s="214"/>
      <c r="N436" s="214"/>
    </row>
    <row r="437" spans="13:14">
      <c r="M437" s="214"/>
      <c r="N437" s="214"/>
    </row>
    <row r="438" spans="13:14">
      <c r="M438" s="214"/>
      <c r="N438" s="214"/>
    </row>
    <row r="439" spans="13:14">
      <c r="M439" s="214"/>
      <c r="N439" s="214"/>
    </row>
    <row r="440" spans="13:14">
      <c r="M440" s="214"/>
      <c r="N440" s="214"/>
    </row>
    <row r="441" spans="13:14">
      <c r="M441" s="214"/>
      <c r="N441" s="214"/>
    </row>
    <row r="442" spans="13:14">
      <c r="M442" s="214"/>
      <c r="N442" s="214"/>
    </row>
    <row r="443" spans="13:14">
      <c r="M443" s="214"/>
      <c r="N443" s="214"/>
    </row>
    <row r="444" spans="13:14">
      <c r="M444" s="214"/>
      <c r="N444" s="214"/>
    </row>
    <row r="445" spans="13:14">
      <c r="M445" s="214"/>
      <c r="N445" s="214"/>
    </row>
    <row r="446" spans="13:14">
      <c r="M446" s="214"/>
      <c r="N446" s="214"/>
    </row>
    <row r="447" spans="13:14">
      <c r="M447" s="214"/>
      <c r="N447" s="214"/>
    </row>
    <row r="448" spans="13:14">
      <c r="M448" s="214"/>
      <c r="N448" s="214"/>
    </row>
    <row r="449" spans="13:14">
      <c r="M449" s="214"/>
      <c r="N449" s="214"/>
    </row>
    <row r="450" spans="13:14">
      <c r="M450" s="214"/>
      <c r="N450" s="214"/>
    </row>
    <row r="451" spans="13:14">
      <c r="M451" s="214"/>
      <c r="N451" s="214"/>
    </row>
    <row r="452" spans="13:14">
      <c r="M452" s="214"/>
      <c r="N452" s="214"/>
    </row>
    <row r="453" spans="13:14">
      <c r="M453" s="214"/>
      <c r="N453" s="214"/>
    </row>
    <row r="454" spans="13:14">
      <c r="M454" s="214"/>
      <c r="N454" s="214"/>
    </row>
    <row r="455" spans="13:14">
      <c r="M455" s="214"/>
      <c r="N455" s="214"/>
    </row>
    <row r="456" spans="13:14">
      <c r="M456" s="214"/>
      <c r="N456" s="214"/>
    </row>
    <row r="457" spans="13:14">
      <c r="M457" s="214"/>
      <c r="N457" s="214"/>
    </row>
    <row r="458" spans="13:14">
      <c r="M458" s="214"/>
      <c r="N458" s="214"/>
    </row>
    <row r="459" spans="13:14">
      <c r="M459" s="214"/>
      <c r="N459" s="214"/>
    </row>
    <row r="460" spans="13:14">
      <c r="M460" s="214"/>
      <c r="N460" s="214"/>
    </row>
    <row r="461" spans="13:14">
      <c r="M461" s="214"/>
      <c r="N461" s="214"/>
    </row>
    <row r="462" spans="13:14">
      <c r="M462" s="214"/>
      <c r="N462" s="214"/>
    </row>
    <row r="463" spans="13:14">
      <c r="M463" s="214"/>
      <c r="N463" s="214"/>
    </row>
    <row r="464" spans="13:14">
      <c r="M464" s="214"/>
      <c r="N464" s="214"/>
    </row>
    <row r="465" spans="13:14">
      <c r="M465" s="214"/>
      <c r="N465" s="214"/>
    </row>
    <row r="466" spans="13:14">
      <c r="M466" s="214"/>
      <c r="N466" s="214"/>
    </row>
    <row r="467" spans="13:14">
      <c r="M467" s="214"/>
      <c r="N467" s="214"/>
    </row>
    <row r="468" spans="13:14">
      <c r="M468" s="214"/>
      <c r="N468" s="214"/>
    </row>
    <row r="469" spans="13:14">
      <c r="M469" s="214"/>
      <c r="N469" s="214"/>
    </row>
    <row r="470" spans="13:14">
      <c r="M470" s="214"/>
      <c r="N470" s="214"/>
    </row>
    <row r="471" spans="13:14">
      <c r="M471" s="214"/>
      <c r="N471" s="214"/>
    </row>
    <row r="472" spans="13:14">
      <c r="M472" s="214"/>
      <c r="N472" s="214"/>
    </row>
    <row r="473" spans="13:14">
      <c r="M473" s="214"/>
      <c r="N473" s="214"/>
    </row>
    <row r="474" spans="13:14">
      <c r="M474" s="214"/>
      <c r="N474" s="214"/>
    </row>
    <row r="475" spans="13:14">
      <c r="M475" s="214"/>
      <c r="N475" s="214"/>
    </row>
    <row r="476" spans="13:14">
      <c r="M476" s="214"/>
      <c r="N476" s="214"/>
    </row>
    <row r="477" spans="13:14">
      <c r="M477" s="214"/>
      <c r="N477" s="214"/>
    </row>
    <row r="478" spans="13:14">
      <c r="M478" s="214"/>
      <c r="N478" s="214"/>
    </row>
    <row r="479" spans="13:14">
      <c r="M479" s="214"/>
      <c r="N479" s="214"/>
    </row>
    <row r="480" spans="13:14">
      <c r="M480" s="214"/>
      <c r="N480" s="214"/>
    </row>
    <row r="481" spans="13:14">
      <c r="M481" s="214"/>
      <c r="N481" s="214"/>
    </row>
    <row r="482" spans="13:14">
      <c r="M482" s="214"/>
      <c r="N482" s="214"/>
    </row>
    <row r="483" spans="13:14">
      <c r="M483" s="214"/>
      <c r="N483" s="214"/>
    </row>
    <row r="484" spans="13:14">
      <c r="M484" s="214"/>
      <c r="N484" s="214"/>
    </row>
    <row r="485" spans="13:14">
      <c r="M485" s="214"/>
      <c r="N485" s="214"/>
    </row>
    <row r="486" spans="13:14">
      <c r="M486" s="214"/>
      <c r="N486" s="214"/>
    </row>
    <row r="487" spans="13:14">
      <c r="M487" s="214"/>
      <c r="N487" s="214"/>
    </row>
    <row r="488" spans="13:14">
      <c r="M488" s="214"/>
      <c r="N488" s="214"/>
    </row>
    <row r="489" spans="13:14">
      <c r="M489" s="214"/>
      <c r="N489" s="214"/>
    </row>
    <row r="490" spans="13:14">
      <c r="M490" s="214"/>
      <c r="N490" s="214"/>
    </row>
    <row r="491" spans="13:14">
      <c r="M491" s="214"/>
      <c r="N491" s="214"/>
    </row>
    <row r="492" spans="13:14">
      <c r="M492" s="214"/>
      <c r="N492" s="214"/>
    </row>
    <row r="493" spans="13:14">
      <c r="M493" s="214"/>
      <c r="N493" s="214"/>
    </row>
    <row r="494" spans="13:14">
      <c r="M494" s="214"/>
      <c r="N494" s="214"/>
    </row>
    <row r="495" spans="13:14">
      <c r="M495" s="214"/>
      <c r="N495" s="214"/>
    </row>
    <row r="496" spans="13:14">
      <c r="M496" s="214"/>
      <c r="N496" s="214"/>
    </row>
    <row r="497" spans="13:14">
      <c r="M497" s="214"/>
      <c r="N497" s="214"/>
    </row>
    <row r="498" spans="13:14">
      <c r="M498" s="214"/>
      <c r="N498" s="214"/>
    </row>
    <row r="499" spans="13:14">
      <c r="M499" s="214"/>
      <c r="N499" s="214"/>
    </row>
    <row r="500" spans="13:14">
      <c r="M500" s="214"/>
      <c r="N500" s="214"/>
    </row>
    <row r="501" spans="13:14">
      <c r="M501" s="214"/>
      <c r="N501" s="214"/>
    </row>
    <row r="502" spans="13:14">
      <c r="M502" s="214"/>
      <c r="N502" s="214"/>
    </row>
    <row r="503" spans="13:14">
      <c r="M503" s="214"/>
      <c r="N503" s="214"/>
    </row>
    <row r="504" spans="13:14">
      <c r="M504" s="214"/>
      <c r="N504" s="214"/>
    </row>
    <row r="505" spans="13:14">
      <c r="M505" s="214"/>
      <c r="N505" s="214"/>
    </row>
    <row r="506" spans="13:14">
      <c r="M506" s="214"/>
      <c r="N506" s="214"/>
    </row>
    <row r="507" spans="13:14">
      <c r="M507" s="214"/>
      <c r="N507" s="214"/>
    </row>
    <row r="508" spans="13:14">
      <c r="M508" s="214"/>
      <c r="N508" s="214"/>
    </row>
    <row r="509" spans="13:14">
      <c r="M509" s="214"/>
      <c r="N509" s="214"/>
    </row>
    <row r="510" spans="13:14">
      <c r="M510" s="214"/>
      <c r="N510" s="214"/>
    </row>
    <row r="511" spans="13:14">
      <c r="M511" s="214"/>
      <c r="N511" s="214"/>
    </row>
    <row r="512" spans="13:14">
      <c r="M512" s="214"/>
      <c r="N512" s="214"/>
    </row>
    <row r="513" spans="13:14">
      <c r="M513" s="214"/>
      <c r="N513" s="214"/>
    </row>
    <row r="514" spans="13:14">
      <c r="M514" s="214"/>
      <c r="N514" s="214"/>
    </row>
    <row r="515" spans="13:14">
      <c r="M515" s="214"/>
      <c r="N515" s="214"/>
    </row>
    <row r="516" spans="13:14">
      <c r="M516" s="214"/>
      <c r="N516" s="214"/>
    </row>
    <row r="517" spans="13:14">
      <c r="M517" s="214"/>
      <c r="N517" s="214"/>
    </row>
    <row r="518" spans="13:14">
      <c r="M518" s="214"/>
      <c r="N518" s="214"/>
    </row>
    <row r="519" spans="13:14">
      <c r="M519" s="214"/>
      <c r="N519" s="214"/>
    </row>
    <row r="520" spans="13:14">
      <c r="M520" s="214"/>
      <c r="N520" s="214"/>
    </row>
    <row r="521" spans="13:14">
      <c r="M521" s="214"/>
      <c r="N521" s="214"/>
    </row>
    <row r="522" spans="13:14">
      <c r="M522" s="214"/>
      <c r="N522" s="214"/>
    </row>
    <row r="523" spans="13:14">
      <c r="M523" s="214"/>
      <c r="N523" s="214"/>
    </row>
    <row r="524" spans="13:14">
      <c r="M524" s="214"/>
      <c r="N524" s="214"/>
    </row>
    <row r="525" spans="13:14">
      <c r="M525" s="214"/>
      <c r="N525" s="214"/>
    </row>
    <row r="526" spans="13:14">
      <c r="M526" s="214"/>
      <c r="N526" s="214"/>
    </row>
    <row r="527" spans="13:14">
      <c r="M527" s="214"/>
      <c r="N527" s="214"/>
    </row>
    <row r="528" spans="13:14">
      <c r="M528" s="214"/>
      <c r="N528" s="214"/>
    </row>
    <row r="529" spans="13:14">
      <c r="M529" s="214"/>
      <c r="N529" s="214"/>
    </row>
    <row r="530" spans="13:14">
      <c r="M530" s="214"/>
      <c r="N530" s="214"/>
    </row>
    <row r="531" spans="13:14">
      <c r="M531" s="214"/>
      <c r="N531" s="214"/>
    </row>
    <row r="532" spans="13:14">
      <c r="M532" s="214"/>
      <c r="N532" s="214"/>
    </row>
    <row r="533" spans="13:14">
      <c r="M533" s="214"/>
      <c r="N533" s="214"/>
    </row>
    <row r="534" spans="13:14">
      <c r="M534" s="214"/>
      <c r="N534" s="214"/>
    </row>
    <row r="535" spans="13:14">
      <c r="M535" s="214"/>
      <c r="N535" s="214"/>
    </row>
    <row r="536" spans="13:14">
      <c r="M536" s="214"/>
      <c r="N536" s="214"/>
    </row>
    <row r="537" spans="13:14">
      <c r="M537" s="214"/>
      <c r="N537" s="214"/>
    </row>
    <row r="538" spans="13:14">
      <c r="M538" s="214"/>
      <c r="N538" s="214"/>
    </row>
    <row r="539" spans="13:14">
      <c r="M539" s="214"/>
      <c r="N539" s="214"/>
    </row>
    <row r="540" spans="13:14">
      <c r="M540" s="214"/>
      <c r="N540" s="214"/>
    </row>
    <row r="541" spans="13:14">
      <c r="M541" s="214"/>
      <c r="N541" s="214"/>
    </row>
    <row r="542" spans="13:14">
      <c r="M542" s="214"/>
      <c r="N542" s="214"/>
    </row>
    <row r="543" spans="13:14">
      <c r="M543" s="214"/>
      <c r="N543" s="214"/>
    </row>
    <row r="544" spans="13:14">
      <c r="M544" s="214"/>
      <c r="N544" s="214"/>
    </row>
    <row r="545" spans="13:14">
      <c r="M545" s="214"/>
      <c r="N545" s="214"/>
    </row>
    <row r="546" spans="13:14">
      <c r="M546" s="214"/>
      <c r="N546" s="214"/>
    </row>
    <row r="547" spans="13:14">
      <c r="M547" s="214"/>
      <c r="N547" s="214"/>
    </row>
    <row r="548" spans="13:14">
      <c r="M548" s="214"/>
      <c r="N548" s="214"/>
    </row>
    <row r="549" spans="13:14">
      <c r="M549" s="214"/>
      <c r="N549" s="214"/>
    </row>
    <row r="550" spans="13:14">
      <c r="M550" s="214"/>
      <c r="N550" s="214"/>
    </row>
    <row r="551" spans="13:14">
      <c r="M551" s="214"/>
      <c r="N551" s="214"/>
    </row>
    <row r="552" spans="13:14">
      <c r="M552" s="214"/>
      <c r="N552" s="214"/>
    </row>
    <row r="553" spans="13:14">
      <c r="M553" s="214"/>
      <c r="N553" s="214"/>
    </row>
    <row r="554" spans="13:14">
      <c r="M554" s="214"/>
      <c r="N554" s="214"/>
    </row>
    <row r="555" spans="13:14">
      <c r="M555" s="214"/>
      <c r="N555" s="214"/>
    </row>
    <row r="556" spans="13:14">
      <c r="M556" s="214"/>
      <c r="N556" s="214"/>
    </row>
    <row r="557" spans="13:14">
      <c r="M557" s="214"/>
      <c r="N557" s="214"/>
    </row>
    <row r="558" spans="13:14">
      <c r="M558" s="214"/>
      <c r="N558" s="214"/>
    </row>
    <row r="559" spans="13:14">
      <c r="M559" s="214"/>
      <c r="N559" s="214"/>
    </row>
    <row r="560" spans="13:14">
      <c r="M560" s="214"/>
      <c r="N560" s="214"/>
    </row>
    <row r="561" spans="13:14">
      <c r="M561" s="214"/>
      <c r="N561" s="214"/>
    </row>
    <row r="562" spans="13:14">
      <c r="M562" s="214"/>
      <c r="N562" s="214"/>
    </row>
    <row r="563" spans="13:14">
      <c r="M563" s="214"/>
      <c r="N563" s="214"/>
    </row>
    <row r="564" spans="13:14">
      <c r="M564" s="214"/>
      <c r="N564" s="214"/>
    </row>
    <row r="565" spans="13:14">
      <c r="M565" s="214"/>
      <c r="N565" s="214"/>
    </row>
    <row r="566" spans="13:14">
      <c r="M566" s="214"/>
      <c r="N566" s="214"/>
    </row>
    <row r="567" spans="13:14">
      <c r="M567" s="214"/>
      <c r="N567" s="214"/>
    </row>
    <row r="568" spans="13:14">
      <c r="M568" s="214"/>
      <c r="N568" s="214"/>
    </row>
    <row r="569" spans="13:14">
      <c r="M569" s="214"/>
      <c r="N569" s="214"/>
    </row>
    <row r="570" spans="13:14">
      <c r="M570" s="214"/>
      <c r="N570" s="214"/>
    </row>
    <row r="571" spans="13:14">
      <c r="M571" s="214"/>
      <c r="N571" s="214"/>
    </row>
    <row r="572" spans="13:14">
      <c r="M572" s="214"/>
      <c r="N572" s="214"/>
    </row>
    <row r="573" spans="13:14">
      <c r="M573" s="214"/>
      <c r="N573" s="214"/>
    </row>
    <row r="574" spans="13:14">
      <c r="M574" s="214"/>
      <c r="N574" s="214"/>
    </row>
    <row r="575" spans="13:14">
      <c r="M575" s="214"/>
      <c r="N575" s="214"/>
    </row>
    <row r="576" spans="13:14">
      <c r="M576" s="214"/>
      <c r="N576" s="214"/>
    </row>
    <row r="577" spans="13:14">
      <c r="M577" s="214"/>
      <c r="N577" s="214"/>
    </row>
    <row r="578" spans="13:14">
      <c r="M578" s="214"/>
      <c r="N578" s="214"/>
    </row>
    <row r="579" spans="13:14">
      <c r="M579" s="214"/>
      <c r="N579" s="214"/>
    </row>
    <row r="580" spans="13:14">
      <c r="M580" s="214"/>
      <c r="N580" s="214"/>
    </row>
    <row r="581" spans="13:14">
      <c r="M581" s="214"/>
      <c r="N581" s="214"/>
    </row>
    <row r="582" spans="13:14">
      <c r="M582" s="214"/>
      <c r="N582" s="214"/>
    </row>
    <row r="583" spans="13:14">
      <c r="M583" s="214"/>
      <c r="N583" s="214"/>
    </row>
    <row r="584" spans="13:14">
      <c r="M584" s="214"/>
      <c r="N584" s="214"/>
    </row>
    <row r="585" spans="13:14">
      <c r="M585" s="214"/>
      <c r="N585" s="214"/>
    </row>
    <row r="586" spans="13:14">
      <c r="M586" s="214"/>
      <c r="N586" s="214"/>
    </row>
    <row r="587" spans="13:14">
      <c r="M587" s="214"/>
      <c r="N587" s="214"/>
    </row>
    <row r="588" spans="13:14">
      <c r="M588" s="214"/>
      <c r="N588" s="214"/>
    </row>
    <row r="589" spans="13:14">
      <c r="M589" s="214"/>
      <c r="N589" s="214"/>
    </row>
    <row r="590" spans="13:14">
      <c r="M590" s="214"/>
      <c r="N590" s="214"/>
    </row>
    <row r="591" spans="13:14">
      <c r="M591" s="214"/>
      <c r="N591" s="214"/>
    </row>
    <row r="592" spans="13:14">
      <c r="M592" s="214"/>
      <c r="N592" s="214"/>
    </row>
    <row r="593" spans="13:14">
      <c r="M593" s="214"/>
      <c r="N593" s="214"/>
    </row>
    <row r="594" spans="13:14">
      <c r="M594" s="214"/>
      <c r="N594" s="214"/>
    </row>
    <row r="595" spans="13:14">
      <c r="M595" s="214"/>
      <c r="N595" s="214"/>
    </row>
    <row r="596" spans="13:14">
      <c r="M596" s="214"/>
      <c r="N596" s="214"/>
    </row>
    <row r="597" spans="13:14">
      <c r="M597" s="214"/>
      <c r="N597" s="214"/>
    </row>
    <row r="598" spans="13:14">
      <c r="M598" s="214"/>
      <c r="N598" s="214"/>
    </row>
    <row r="599" spans="13:14">
      <c r="M599" s="214"/>
      <c r="N599" s="214"/>
    </row>
    <row r="600" spans="13:14">
      <c r="M600" s="214"/>
      <c r="N600" s="214"/>
    </row>
    <row r="601" spans="13:14">
      <c r="M601" s="214"/>
      <c r="N601" s="214"/>
    </row>
    <row r="602" spans="13:14">
      <c r="M602" s="214"/>
      <c r="N602" s="214"/>
    </row>
    <row r="603" spans="13:14">
      <c r="M603" s="214"/>
      <c r="N603" s="214"/>
    </row>
    <row r="604" spans="13:14">
      <c r="M604" s="214"/>
      <c r="N604" s="214"/>
    </row>
    <row r="605" spans="13:14">
      <c r="M605" s="214"/>
      <c r="N605" s="214"/>
    </row>
    <row r="606" spans="13:14">
      <c r="M606" s="214"/>
      <c r="N606" s="214"/>
    </row>
    <row r="607" spans="13:14">
      <c r="M607" s="214"/>
      <c r="N607" s="214"/>
    </row>
    <row r="608" spans="13:14">
      <c r="M608" s="214"/>
      <c r="N608" s="214"/>
    </row>
    <row r="609" spans="13:14">
      <c r="M609" s="214"/>
      <c r="N609" s="214"/>
    </row>
    <row r="610" spans="13:14">
      <c r="M610" s="214"/>
      <c r="N610" s="214"/>
    </row>
    <row r="611" spans="13:14">
      <c r="M611" s="214"/>
      <c r="N611" s="214"/>
    </row>
    <row r="612" spans="13:14">
      <c r="M612" s="214"/>
      <c r="N612" s="214"/>
    </row>
    <row r="613" spans="13:14">
      <c r="M613" s="214"/>
      <c r="N613" s="214"/>
    </row>
    <row r="614" spans="13:14">
      <c r="M614" s="214"/>
      <c r="N614" s="214"/>
    </row>
    <row r="615" spans="13:14">
      <c r="M615" s="214"/>
      <c r="N615" s="214"/>
    </row>
    <row r="616" spans="13:14">
      <c r="M616" s="214"/>
      <c r="N616" s="214"/>
    </row>
    <row r="617" spans="13:14">
      <c r="M617" s="214"/>
      <c r="N617" s="214"/>
    </row>
    <row r="618" spans="13:14">
      <c r="M618" s="214"/>
      <c r="N618" s="214"/>
    </row>
    <row r="619" spans="13:14">
      <c r="M619" s="214"/>
      <c r="N619" s="214"/>
    </row>
    <row r="620" spans="13:14">
      <c r="M620" s="214"/>
      <c r="N620" s="214"/>
    </row>
    <row r="621" spans="13:14">
      <c r="M621" s="214"/>
      <c r="N621" s="214"/>
    </row>
    <row r="622" spans="13:14">
      <c r="M622" s="214"/>
      <c r="N622" s="214"/>
    </row>
    <row r="623" spans="13:14">
      <c r="M623" s="214"/>
      <c r="N623" s="214"/>
    </row>
    <row r="624" spans="13:14">
      <c r="M624" s="214"/>
      <c r="N624" s="214"/>
    </row>
    <row r="625" spans="13:14">
      <c r="M625" s="214"/>
      <c r="N625" s="214"/>
    </row>
    <row r="626" spans="13:14">
      <c r="M626" s="214"/>
      <c r="N626" s="214"/>
    </row>
    <row r="627" spans="13:14">
      <c r="M627" s="214"/>
      <c r="N627" s="214"/>
    </row>
    <row r="628" spans="13:14">
      <c r="M628" s="214"/>
      <c r="N628" s="214"/>
    </row>
    <row r="629" spans="13:14">
      <c r="M629" s="214"/>
      <c r="N629" s="214"/>
    </row>
    <row r="630" spans="13:14">
      <c r="M630" s="214"/>
      <c r="N630" s="214"/>
    </row>
    <row r="631" spans="13:14">
      <c r="M631" s="214"/>
      <c r="N631" s="214"/>
    </row>
    <row r="632" spans="13:14">
      <c r="M632" s="214"/>
      <c r="N632" s="214"/>
    </row>
    <row r="633" spans="13:14">
      <c r="M633" s="214"/>
      <c r="N633" s="214"/>
    </row>
    <row r="634" spans="13:14">
      <c r="M634" s="214"/>
      <c r="N634" s="214"/>
    </row>
    <row r="635" spans="13:14">
      <c r="M635" s="214"/>
      <c r="N635" s="214"/>
    </row>
    <row r="636" spans="13:14">
      <c r="M636" s="214"/>
      <c r="N636" s="214"/>
    </row>
    <row r="637" spans="13:14">
      <c r="M637" s="214"/>
      <c r="N637" s="214"/>
    </row>
    <row r="638" spans="13:14">
      <c r="M638" s="214"/>
      <c r="N638" s="214"/>
    </row>
    <row r="639" spans="13:14">
      <c r="M639" s="214"/>
      <c r="N639" s="214"/>
    </row>
    <row r="640" spans="13:14">
      <c r="M640" s="214"/>
      <c r="N640" s="214"/>
    </row>
    <row r="641" spans="13:14">
      <c r="M641" s="214"/>
      <c r="N641" s="214"/>
    </row>
    <row r="642" spans="13:14">
      <c r="M642" s="214"/>
      <c r="N642" s="214"/>
    </row>
    <row r="643" spans="13:14">
      <c r="M643" s="214"/>
      <c r="N643" s="214"/>
    </row>
    <row r="644" spans="13:14">
      <c r="M644" s="214"/>
      <c r="N644" s="214"/>
    </row>
    <row r="645" spans="13:14">
      <c r="M645" s="214"/>
      <c r="N645" s="214"/>
    </row>
    <row r="646" spans="13:14">
      <c r="M646" s="214"/>
      <c r="N646" s="214"/>
    </row>
    <row r="647" spans="13:14">
      <c r="M647" s="214"/>
      <c r="N647" s="214"/>
    </row>
    <row r="648" spans="13:14">
      <c r="M648" s="214"/>
      <c r="N648" s="214"/>
    </row>
    <row r="649" spans="13:14">
      <c r="M649" s="214"/>
      <c r="N649" s="214"/>
    </row>
    <row r="650" spans="13:14">
      <c r="M650" s="214"/>
      <c r="N650" s="214"/>
    </row>
    <row r="651" spans="13:14">
      <c r="M651" s="214"/>
      <c r="N651" s="214"/>
    </row>
    <row r="652" spans="13:14">
      <c r="M652" s="214"/>
      <c r="N652" s="214"/>
    </row>
    <row r="653" spans="13:14">
      <c r="M653" s="214"/>
      <c r="N653" s="214"/>
    </row>
    <row r="654" spans="13:14">
      <c r="M654" s="214"/>
      <c r="N654" s="214"/>
    </row>
    <row r="655" spans="13:14">
      <c r="M655" s="214"/>
      <c r="N655" s="214"/>
    </row>
    <row r="656" spans="13:14">
      <c r="M656" s="214"/>
      <c r="N656" s="214"/>
    </row>
    <row r="657" spans="13:14">
      <c r="M657" s="214"/>
      <c r="N657" s="214"/>
    </row>
    <row r="658" spans="13:14">
      <c r="M658" s="214"/>
      <c r="N658" s="214"/>
    </row>
    <row r="659" spans="13:14">
      <c r="M659" s="214"/>
      <c r="N659" s="214"/>
    </row>
    <row r="660" spans="13:14">
      <c r="M660" s="214"/>
      <c r="N660" s="214"/>
    </row>
    <row r="661" spans="13:14">
      <c r="M661" s="214"/>
      <c r="N661" s="214"/>
    </row>
    <row r="662" spans="13:14">
      <c r="M662" s="214"/>
      <c r="N662" s="214"/>
    </row>
    <row r="663" spans="13:14">
      <c r="M663" s="214"/>
      <c r="N663" s="214"/>
    </row>
    <row r="664" spans="13:14">
      <c r="M664" s="214"/>
      <c r="N664" s="214"/>
    </row>
    <row r="665" spans="13:14">
      <c r="M665" s="214"/>
      <c r="N665" s="214"/>
    </row>
    <row r="666" spans="13:14">
      <c r="M666" s="214"/>
      <c r="N666" s="214"/>
    </row>
    <row r="667" spans="13:14">
      <c r="M667" s="214"/>
      <c r="N667" s="214"/>
    </row>
    <row r="668" spans="13:14">
      <c r="M668" s="214"/>
      <c r="N668" s="214"/>
    </row>
    <row r="669" spans="13:14">
      <c r="M669" s="214"/>
      <c r="N669" s="214"/>
    </row>
    <row r="670" spans="13:14">
      <c r="M670" s="214"/>
      <c r="N670" s="214"/>
    </row>
    <row r="671" spans="13:14">
      <c r="M671" s="214"/>
      <c r="N671" s="214"/>
    </row>
    <row r="672" spans="13:14">
      <c r="M672" s="214"/>
      <c r="N672" s="214"/>
    </row>
    <row r="673" spans="13:14">
      <c r="M673" s="214"/>
      <c r="N673" s="214"/>
    </row>
    <row r="674" spans="13:14">
      <c r="M674" s="214"/>
      <c r="N674" s="214"/>
    </row>
    <row r="675" spans="13:14">
      <c r="M675" s="214"/>
      <c r="N675" s="214"/>
    </row>
    <row r="676" spans="13:14">
      <c r="M676" s="214"/>
      <c r="N676" s="214"/>
    </row>
    <row r="677" spans="13:14">
      <c r="M677" s="214"/>
      <c r="N677" s="214"/>
    </row>
    <row r="678" spans="13:14">
      <c r="M678" s="214"/>
      <c r="N678" s="214"/>
    </row>
    <row r="679" spans="13:14">
      <c r="M679" s="214"/>
      <c r="N679" s="214"/>
    </row>
    <row r="680" spans="13:14">
      <c r="M680" s="214"/>
      <c r="N680" s="214"/>
    </row>
    <row r="681" spans="13:14">
      <c r="M681" s="214"/>
      <c r="N681" s="214"/>
    </row>
    <row r="682" spans="13:14">
      <c r="M682" s="214"/>
      <c r="N682" s="214"/>
    </row>
    <row r="683" spans="13:14">
      <c r="M683" s="214"/>
      <c r="N683" s="214"/>
    </row>
    <row r="684" spans="13:14">
      <c r="M684" s="214"/>
      <c r="N684" s="214"/>
    </row>
    <row r="685" spans="13:14">
      <c r="M685" s="214"/>
      <c r="N685" s="214"/>
    </row>
    <row r="686" spans="13:14">
      <c r="M686" s="214"/>
      <c r="N686" s="214"/>
    </row>
    <row r="687" spans="13:14">
      <c r="M687" s="214"/>
      <c r="N687" s="214"/>
    </row>
    <row r="688" spans="13:14">
      <c r="M688" s="214"/>
      <c r="N688" s="214"/>
    </row>
    <row r="689" spans="13:14">
      <c r="M689" s="214"/>
      <c r="N689" s="214"/>
    </row>
    <row r="690" spans="13:14">
      <c r="M690" s="214"/>
      <c r="N690" s="214"/>
    </row>
    <row r="691" spans="13:14">
      <c r="M691" s="214"/>
      <c r="N691" s="214"/>
    </row>
    <row r="692" spans="13:14">
      <c r="M692" s="214"/>
      <c r="N692" s="214"/>
    </row>
    <row r="693" spans="13:14">
      <c r="M693" s="214"/>
      <c r="N693" s="214"/>
    </row>
    <row r="694" spans="13:14">
      <c r="M694" s="214"/>
      <c r="N694" s="214"/>
    </row>
    <row r="695" spans="13:14">
      <c r="M695" s="214"/>
      <c r="N695" s="214"/>
    </row>
    <row r="696" spans="13:14">
      <c r="M696" s="214"/>
      <c r="N696" s="214"/>
    </row>
    <row r="697" spans="13:14">
      <c r="M697" s="214"/>
      <c r="N697" s="214"/>
    </row>
    <row r="698" spans="13:14">
      <c r="M698" s="214"/>
      <c r="N698" s="214"/>
    </row>
    <row r="699" spans="13:14">
      <c r="M699" s="214"/>
      <c r="N699" s="214"/>
    </row>
    <row r="700" spans="13:14">
      <c r="M700" s="214"/>
      <c r="N700" s="214"/>
    </row>
    <row r="701" spans="13:14">
      <c r="M701" s="214"/>
      <c r="N701" s="214"/>
    </row>
    <row r="702" spans="13:14">
      <c r="M702" s="214"/>
      <c r="N702" s="214"/>
    </row>
    <row r="703" spans="13:14">
      <c r="M703" s="214"/>
      <c r="N703" s="214"/>
    </row>
    <row r="704" spans="13:14">
      <c r="M704" s="214"/>
      <c r="N704" s="214"/>
    </row>
    <row r="705" spans="13:14">
      <c r="M705" s="214"/>
      <c r="N705" s="214"/>
    </row>
    <row r="706" spans="13:14">
      <c r="M706" s="214"/>
      <c r="N706" s="214"/>
    </row>
    <row r="707" spans="13:14">
      <c r="M707" s="214"/>
      <c r="N707" s="214"/>
    </row>
    <row r="708" spans="13:14">
      <c r="M708" s="214"/>
      <c r="N708" s="214"/>
    </row>
    <row r="709" spans="13:14">
      <c r="M709" s="214"/>
      <c r="N709" s="214"/>
    </row>
    <row r="710" spans="13:14">
      <c r="M710" s="214"/>
      <c r="N710" s="214"/>
    </row>
    <row r="711" spans="13:14">
      <c r="M711" s="214"/>
      <c r="N711" s="214"/>
    </row>
    <row r="712" spans="13:14">
      <c r="M712" s="214"/>
      <c r="N712" s="214"/>
    </row>
    <row r="713" spans="13:14">
      <c r="M713" s="214"/>
      <c r="N713" s="214"/>
    </row>
    <row r="714" spans="13:14">
      <c r="M714" s="214"/>
      <c r="N714" s="214"/>
    </row>
    <row r="715" spans="13:14">
      <c r="M715" s="214"/>
      <c r="N715" s="214"/>
    </row>
    <row r="716" spans="13:14">
      <c r="M716" s="214"/>
      <c r="N716" s="214"/>
    </row>
    <row r="717" spans="13:14">
      <c r="M717" s="214"/>
      <c r="N717" s="214"/>
    </row>
    <row r="718" spans="13:14">
      <c r="M718" s="214"/>
      <c r="N718" s="214"/>
    </row>
    <row r="719" spans="13:14">
      <c r="M719" s="214"/>
      <c r="N719" s="214"/>
    </row>
    <row r="720" spans="13:14">
      <c r="M720" s="214"/>
      <c r="N720" s="214"/>
    </row>
    <row r="721" spans="13:14">
      <c r="M721" s="214"/>
      <c r="N721" s="214"/>
    </row>
    <row r="722" spans="13:14">
      <c r="M722" s="214"/>
      <c r="N722" s="214"/>
    </row>
    <row r="723" spans="13:14">
      <c r="M723" s="214"/>
      <c r="N723" s="214"/>
    </row>
    <row r="724" spans="13:14">
      <c r="M724" s="214"/>
      <c r="N724" s="214"/>
    </row>
    <row r="725" spans="13:14">
      <c r="M725" s="214"/>
      <c r="N725" s="214"/>
    </row>
    <row r="726" spans="13:14">
      <c r="M726" s="214"/>
      <c r="N726" s="214"/>
    </row>
    <row r="727" spans="13:14">
      <c r="M727" s="214"/>
      <c r="N727" s="214"/>
    </row>
    <row r="728" spans="13:14">
      <c r="M728" s="214"/>
      <c r="N728" s="214"/>
    </row>
    <row r="729" spans="13:14">
      <c r="M729" s="214"/>
      <c r="N729" s="214"/>
    </row>
    <row r="730" spans="13:14">
      <c r="M730" s="214"/>
      <c r="N730" s="214"/>
    </row>
    <row r="731" spans="13:14">
      <c r="M731" s="214"/>
      <c r="N731" s="214"/>
    </row>
    <row r="732" spans="13:14">
      <c r="M732" s="214"/>
      <c r="N732" s="214"/>
    </row>
    <row r="733" spans="13:14">
      <c r="M733" s="214"/>
      <c r="N733" s="214"/>
    </row>
    <row r="734" spans="13:14">
      <c r="M734" s="214"/>
      <c r="N734" s="214"/>
    </row>
    <row r="735" spans="13:14">
      <c r="M735" s="214"/>
      <c r="N735" s="214"/>
    </row>
    <row r="736" spans="13:14">
      <c r="M736" s="214"/>
      <c r="N736" s="214"/>
    </row>
    <row r="737" spans="13:14">
      <c r="M737" s="214"/>
      <c r="N737" s="214"/>
    </row>
    <row r="738" spans="13:14">
      <c r="M738" s="214"/>
      <c r="N738" s="214"/>
    </row>
    <row r="739" spans="13:14">
      <c r="M739" s="214"/>
      <c r="N739" s="214"/>
    </row>
    <row r="740" spans="13:14">
      <c r="M740" s="214"/>
      <c r="N740" s="214"/>
    </row>
    <row r="741" spans="13:14">
      <c r="M741" s="214"/>
      <c r="N741" s="214"/>
    </row>
    <row r="742" spans="13:14">
      <c r="M742" s="214"/>
      <c r="N742" s="214"/>
    </row>
    <row r="743" spans="13:14">
      <c r="M743" s="214"/>
      <c r="N743" s="214"/>
    </row>
    <row r="744" spans="13:14">
      <c r="M744" s="214"/>
      <c r="N744" s="214"/>
    </row>
    <row r="745" spans="13:14">
      <c r="M745" s="214"/>
      <c r="N745" s="214"/>
    </row>
    <row r="746" spans="13:14">
      <c r="M746" s="214"/>
      <c r="N746" s="214"/>
    </row>
    <row r="747" spans="13:14">
      <c r="M747" s="214"/>
      <c r="N747" s="214"/>
    </row>
    <row r="748" spans="13:14">
      <c r="M748" s="214"/>
      <c r="N748" s="214"/>
    </row>
    <row r="749" spans="13:14">
      <c r="M749" s="214"/>
      <c r="N749" s="214"/>
    </row>
    <row r="750" spans="13:14">
      <c r="M750" s="214"/>
      <c r="N750" s="214"/>
    </row>
    <row r="751" spans="13:14">
      <c r="M751" s="214"/>
      <c r="N751" s="214"/>
    </row>
    <row r="752" spans="13:14">
      <c r="M752" s="214"/>
      <c r="N752" s="214"/>
    </row>
    <row r="753" spans="13:14">
      <c r="M753" s="214"/>
      <c r="N753" s="214"/>
    </row>
    <row r="754" spans="13:14">
      <c r="M754" s="214"/>
      <c r="N754" s="214"/>
    </row>
    <row r="755" spans="13:14">
      <c r="M755" s="214"/>
      <c r="N755" s="214"/>
    </row>
    <row r="756" spans="13:14">
      <c r="M756" s="214"/>
      <c r="N756" s="214"/>
    </row>
    <row r="757" spans="13:14">
      <c r="M757" s="214"/>
      <c r="N757" s="214"/>
    </row>
    <row r="758" spans="13:14">
      <c r="M758" s="214"/>
      <c r="N758" s="214"/>
    </row>
    <row r="759" spans="13:14">
      <c r="M759" s="214"/>
      <c r="N759" s="214"/>
    </row>
    <row r="760" spans="13:14">
      <c r="M760" s="214"/>
      <c r="N760" s="214"/>
    </row>
    <row r="761" spans="13:14">
      <c r="M761" s="214"/>
      <c r="N761" s="214"/>
    </row>
    <row r="762" spans="13:14">
      <c r="M762" s="214"/>
      <c r="N762" s="214"/>
    </row>
    <row r="763" spans="13:14">
      <c r="M763" s="214"/>
      <c r="N763" s="214"/>
    </row>
    <row r="764" spans="13:14">
      <c r="M764" s="214"/>
      <c r="N764" s="214"/>
    </row>
    <row r="765" spans="13:14">
      <c r="M765" s="214"/>
      <c r="N765" s="214"/>
    </row>
    <row r="766" spans="13:14">
      <c r="M766" s="214"/>
      <c r="N766" s="214"/>
    </row>
    <row r="767" spans="13:14">
      <c r="M767" s="214"/>
      <c r="N767" s="214"/>
    </row>
    <row r="768" spans="13:14">
      <c r="M768" s="214"/>
      <c r="N768" s="214"/>
    </row>
    <row r="769" spans="13:14">
      <c r="M769" s="214"/>
      <c r="N769" s="214"/>
    </row>
    <row r="770" spans="13:14">
      <c r="M770" s="214"/>
      <c r="N770" s="214"/>
    </row>
    <row r="771" spans="13:14">
      <c r="M771" s="214"/>
      <c r="N771" s="214"/>
    </row>
    <row r="772" spans="13:14">
      <c r="M772" s="214"/>
      <c r="N772" s="214"/>
    </row>
    <row r="773" spans="13:14">
      <c r="M773" s="214"/>
      <c r="N773" s="214"/>
    </row>
    <row r="774" spans="13:14">
      <c r="M774" s="214"/>
      <c r="N774" s="214"/>
    </row>
    <row r="775" spans="13:14">
      <c r="M775" s="214"/>
      <c r="N775" s="214"/>
    </row>
    <row r="776" spans="13:14">
      <c r="M776" s="214"/>
      <c r="N776" s="214"/>
    </row>
    <row r="777" spans="13:14">
      <c r="M777" s="214"/>
      <c r="N777" s="214"/>
    </row>
    <row r="778" spans="13:14">
      <c r="M778" s="214"/>
      <c r="N778" s="214"/>
    </row>
    <row r="779" spans="13:14">
      <c r="M779" s="214"/>
      <c r="N779" s="214"/>
    </row>
    <row r="780" spans="13:14">
      <c r="M780" s="214"/>
      <c r="N780" s="214"/>
    </row>
    <row r="781" spans="13:14">
      <c r="M781" s="214"/>
      <c r="N781" s="214"/>
    </row>
    <row r="782" spans="13:14">
      <c r="M782" s="214"/>
      <c r="N782" s="214"/>
    </row>
    <row r="783" spans="13:14">
      <c r="M783" s="214"/>
      <c r="N783" s="214"/>
    </row>
    <row r="784" spans="13:14">
      <c r="M784" s="214"/>
      <c r="N784" s="214"/>
    </row>
    <row r="785" spans="13:14">
      <c r="M785" s="214"/>
      <c r="N785" s="214"/>
    </row>
    <row r="786" spans="13:14">
      <c r="M786" s="214"/>
      <c r="N786" s="214"/>
    </row>
    <row r="787" spans="13:14">
      <c r="M787" s="214"/>
      <c r="N787" s="214"/>
    </row>
    <row r="788" spans="13:14">
      <c r="M788" s="214"/>
      <c r="N788" s="214"/>
    </row>
    <row r="789" spans="13:14">
      <c r="M789" s="214"/>
      <c r="N789" s="214"/>
    </row>
    <row r="790" spans="13:14">
      <c r="M790" s="214"/>
      <c r="N790" s="214"/>
    </row>
    <row r="791" spans="13:14">
      <c r="M791" s="214"/>
      <c r="N791" s="214"/>
    </row>
    <row r="792" spans="13:14">
      <c r="M792" s="214"/>
      <c r="N792" s="214"/>
    </row>
    <row r="793" spans="13:14">
      <c r="M793" s="214"/>
      <c r="N793" s="214"/>
    </row>
    <row r="794" spans="13:14">
      <c r="M794" s="214"/>
      <c r="N794" s="214"/>
    </row>
    <row r="795" spans="13:14">
      <c r="M795" s="214"/>
      <c r="N795" s="214"/>
    </row>
    <row r="796" spans="13:14">
      <c r="M796" s="214"/>
      <c r="N796" s="214"/>
    </row>
    <row r="797" spans="13:14">
      <c r="M797" s="214"/>
      <c r="N797" s="214"/>
    </row>
    <row r="798" spans="13:14">
      <c r="M798" s="214"/>
      <c r="N798" s="214"/>
    </row>
    <row r="799" spans="13:14">
      <c r="M799" s="214"/>
      <c r="N799" s="214"/>
    </row>
    <row r="800" spans="13:14">
      <c r="M800" s="214"/>
      <c r="N800" s="214"/>
    </row>
    <row r="801" spans="13:14">
      <c r="M801" s="214"/>
      <c r="N801" s="214"/>
    </row>
    <row r="802" spans="13:14">
      <c r="M802" s="214"/>
      <c r="N802" s="214"/>
    </row>
    <row r="803" spans="13:14">
      <c r="M803" s="214"/>
      <c r="N803" s="214"/>
    </row>
    <row r="804" spans="13:14">
      <c r="M804" s="214"/>
      <c r="N804" s="214"/>
    </row>
    <row r="805" spans="13:14">
      <c r="M805" s="214"/>
      <c r="N805" s="214"/>
    </row>
    <row r="806" spans="13:14">
      <c r="M806" s="214"/>
      <c r="N806" s="214"/>
    </row>
    <row r="807" spans="13:14">
      <c r="M807" s="214"/>
      <c r="N807" s="214"/>
    </row>
    <row r="808" spans="13:14">
      <c r="M808" s="214"/>
      <c r="N808" s="214"/>
    </row>
    <row r="809" spans="13:14">
      <c r="M809" s="214"/>
      <c r="N809" s="214"/>
    </row>
    <row r="810" spans="13:14">
      <c r="M810" s="214"/>
      <c r="N810" s="214"/>
    </row>
    <row r="811" spans="13:14">
      <c r="M811" s="214"/>
      <c r="N811" s="214"/>
    </row>
    <row r="812" spans="13:14">
      <c r="M812" s="214"/>
      <c r="N812" s="214"/>
    </row>
    <row r="813" spans="13:14">
      <c r="M813" s="214"/>
      <c r="N813" s="214"/>
    </row>
    <row r="814" spans="13:14">
      <c r="M814" s="214"/>
      <c r="N814" s="214"/>
    </row>
    <row r="815" spans="13:14">
      <c r="M815" s="214"/>
      <c r="N815" s="214"/>
    </row>
    <row r="816" spans="13:14">
      <c r="M816" s="214"/>
      <c r="N816" s="214"/>
    </row>
    <row r="817" spans="13:14">
      <c r="M817" s="214"/>
      <c r="N817" s="214"/>
    </row>
    <row r="818" spans="13:14">
      <c r="M818" s="214"/>
      <c r="N818" s="214"/>
    </row>
    <row r="819" spans="13:14">
      <c r="M819" s="214"/>
      <c r="N819" s="214"/>
    </row>
    <row r="820" spans="13:14">
      <c r="M820" s="214"/>
      <c r="N820" s="214"/>
    </row>
    <row r="821" spans="13:14">
      <c r="M821" s="214"/>
      <c r="N821" s="214"/>
    </row>
    <row r="822" spans="13:14">
      <c r="M822" s="214"/>
      <c r="N822" s="214"/>
    </row>
    <row r="823" spans="13:14">
      <c r="M823" s="214"/>
      <c r="N823" s="214"/>
    </row>
    <row r="824" spans="13:14">
      <c r="M824" s="214"/>
      <c r="N824" s="214"/>
    </row>
    <row r="825" spans="13:14">
      <c r="M825" s="214"/>
      <c r="N825" s="214"/>
    </row>
    <row r="826" spans="13:14">
      <c r="M826" s="214"/>
      <c r="N826" s="214"/>
    </row>
    <row r="827" spans="13:14">
      <c r="M827" s="214"/>
      <c r="N827" s="214"/>
    </row>
    <row r="828" spans="13:14">
      <c r="M828" s="214"/>
      <c r="N828" s="214"/>
    </row>
    <row r="829" spans="13:14">
      <c r="M829" s="214"/>
      <c r="N829" s="214"/>
    </row>
    <row r="830" spans="13:14">
      <c r="M830" s="214"/>
      <c r="N830" s="214"/>
    </row>
    <row r="831" spans="13:14">
      <c r="M831" s="214"/>
      <c r="N831" s="214"/>
    </row>
    <row r="832" spans="13:14">
      <c r="M832" s="214"/>
      <c r="N832" s="214"/>
    </row>
    <row r="833" spans="13:14">
      <c r="M833" s="214"/>
      <c r="N833" s="214"/>
    </row>
    <row r="834" spans="13:14">
      <c r="M834" s="214"/>
      <c r="N834" s="214"/>
    </row>
    <row r="835" spans="13:14">
      <c r="M835" s="214"/>
      <c r="N835" s="214"/>
    </row>
    <row r="836" spans="13:14">
      <c r="M836" s="214"/>
      <c r="N836" s="214"/>
    </row>
    <row r="837" spans="13:14">
      <c r="M837" s="214"/>
      <c r="N837" s="214"/>
    </row>
    <row r="838" spans="13:14">
      <c r="M838" s="214"/>
      <c r="N838" s="214"/>
    </row>
    <row r="839" spans="13:14">
      <c r="M839" s="214"/>
      <c r="N839" s="214"/>
    </row>
    <row r="840" spans="13:14">
      <c r="M840" s="214"/>
      <c r="N840" s="214"/>
    </row>
    <row r="841" spans="13:14">
      <c r="M841" s="214"/>
      <c r="N841" s="214"/>
    </row>
    <row r="842" spans="13:14">
      <c r="M842" s="214"/>
      <c r="N842" s="214"/>
    </row>
    <row r="843" spans="13:14">
      <c r="M843" s="214"/>
      <c r="N843" s="214"/>
    </row>
    <row r="844" spans="13:14">
      <c r="M844" s="214"/>
      <c r="N844" s="214"/>
    </row>
    <row r="845" spans="13:14">
      <c r="M845" s="214"/>
      <c r="N845" s="214"/>
    </row>
    <row r="846" spans="13:14">
      <c r="M846" s="214"/>
      <c r="N846" s="214"/>
    </row>
    <row r="847" spans="13:14">
      <c r="M847" s="214"/>
      <c r="N847" s="214"/>
    </row>
    <row r="848" spans="13:14">
      <c r="M848" s="214"/>
      <c r="N848" s="214"/>
    </row>
    <row r="849" spans="13:14">
      <c r="M849" s="214"/>
      <c r="N849" s="214"/>
    </row>
    <row r="850" spans="13:14">
      <c r="M850" s="214"/>
      <c r="N850" s="214"/>
    </row>
    <row r="851" spans="13:14">
      <c r="M851" s="214"/>
      <c r="N851" s="214"/>
    </row>
    <row r="852" spans="13:14">
      <c r="M852" s="214"/>
      <c r="N852" s="214"/>
    </row>
    <row r="853" spans="13:14">
      <c r="M853" s="214"/>
      <c r="N853" s="214"/>
    </row>
    <row r="854" spans="13:14">
      <c r="M854" s="214"/>
      <c r="N854" s="214"/>
    </row>
    <row r="855" spans="13:14">
      <c r="M855" s="214"/>
      <c r="N855" s="214"/>
    </row>
    <row r="856" spans="13:14">
      <c r="M856" s="214"/>
      <c r="N856" s="214"/>
    </row>
    <row r="857" spans="13:14">
      <c r="M857" s="214"/>
      <c r="N857" s="214"/>
    </row>
    <row r="858" spans="13:14">
      <c r="M858" s="214"/>
      <c r="N858" s="214"/>
    </row>
    <row r="859" spans="13:14">
      <c r="M859" s="214"/>
      <c r="N859" s="214"/>
    </row>
    <row r="860" spans="13:14">
      <c r="M860" s="214"/>
      <c r="N860" s="214"/>
    </row>
    <row r="861" spans="13:14">
      <c r="M861" s="214"/>
      <c r="N861" s="214"/>
    </row>
    <row r="862" spans="13:14">
      <c r="M862" s="214"/>
      <c r="N862" s="214"/>
    </row>
    <row r="863" spans="13:14">
      <c r="M863" s="214"/>
      <c r="N863" s="214"/>
    </row>
    <row r="864" spans="13:14">
      <c r="M864" s="214"/>
      <c r="N864" s="214"/>
    </row>
    <row r="865" spans="13:14">
      <c r="M865" s="214"/>
      <c r="N865" s="214"/>
    </row>
    <row r="866" spans="13:14">
      <c r="M866" s="214"/>
      <c r="N866" s="214"/>
    </row>
    <row r="867" spans="13:14">
      <c r="M867" s="214"/>
      <c r="N867" s="214"/>
    </row>
    <row r="868" spans="13:14">
      <c r="M868" s="214"/>
      <c r="N868" s="214"/>
    </row>
    <row r="869" spans="13:14">
      <c r="M869" s="214"/>
      <c r="N869" s="214"/>
    </row>
    <row r="870" spans="13:14">
      <c r="M870" s="214"/>
      <c r="N870" s="214"/>
    </row>
    <row r="871" spans="13:14">
      <c r="M871" s="214"/>
      <c r="N871" s="214"/>
    </row>
    <row r="872" spans="13:14">
      <c r="M872" s="214"/>
      <c r="N872" s="214"/>
    </row>
    <row r="873" spans="13:14">
      <c r="M873" s="214"/>
      <c r="N873" s="214"/>
    </row>
    <row r="874" spans="13:14">
      <c r="M874" s="214"/>
      <c r="N874" s="214"/>
    </row>
    <row r="875" spans="13:14">
      <c r="M875" s="214"/>
      <c r="N875" s="214"/>
    </row>
    <row r="876" spans="13:14">
      <c r="M876" s="214"/>
      <c r="N876" s="214"/>
    </row>
    <row r="877" spans="13:14">
      <c r="M877" s="214"/>
      <c r="N877" s="214"/>
    </row>
    <row r="878" spans="13:14">
      <c r="M878" s="214"/>
      <c r="N878" s="214"/>
    </row>
    <row r="879" spans="13:14">
      <c r="M879" s="214"/>
      <c r="N879" s="214"/>
    </row>
    <row r="880" spans="13:14">
      <c r="M880" s="214"/>
      <c r="N880" s="214"/>
    </row>
    <row r="881" spans="13:14">
      <c r="M881" s="214"/>
      <c r="N881" s="214"/>
    </row>
    <row r="882" spans="13:14">
      <c r="M882" s="214"/>
      <c r="N882" s="214"/>
    </row>
    <row r="883" spans="13:14">
      <c r="M883" s="214"/>
      <c r="N883" s="214"/>
    </row>
    <row r="884" spans="13:14">
      <c r="M884" s="214"/>
      <c r="N884" s="214"/>
    </row>
    <row r="885" spans="13:14">
      <c r="M885" s="214"/>
      <c r="N885" s="214"/>
    </row>
    <row r="886" spans="13:14">
      <c r="M886" s="214"/>
      <c r="N886" s="214"/>
    </row>
    <row r="887" spans="13:14">
      <c r="M887" s="214"/>
      <c r="N887" s="214"/>
    </row>
    <row r="888" spans="13:14">
      <c r="M888" s="214"/>
      <c r="N888" s="214"/>
    </row>
    <row r="889" spans="13:14">
      <c r="M889" s="214"/>
      <c r="N889" s="214"/>
    </row>
    <row r="890" spans="13:14">
      <c r="M890" s="214"/>
      <c r="N890" s="214"/>
    </row>
    <row r="891" spans="13:14">
      <c r="M891" s="214"/>
      <c r="N891" s="214"/>
    </row>
    <row r="892" spans="13:14">
      <c r="M892" s="214"/>
      <c r="N892" s="214"/>
    </row>
    <row r="893" spans="13:14">
      <c r="M893" s="214"/>
      <c r="N893" s="214"/>
    </row>
    <row r="894" spans="13:14">
      <c r="M894" s="214"/>
      <c r="N894" s="214"/>
    </row>
    <row r="895" spans="13:14">
      <c r="M895" s="214"/>
      <c r="N895" s="214"/>
    </row>
    <row r="896" spans="13:14">
      <c r="M896" s="214"/>
      <c r="N896" s="214"/>
    </row>
    <row r="897" spans="13:14">
      <c r="M897" s="214"/>
      <c r="N897" s="214"/>
    </row>
    <row r="898" spans="13:14">
      <c r="M898" s="214"/>
      <c r="N898" s="214"/>
    </row>
    <row r="899" spans="13:14">
      <c r="M899" s="214"/>
      <c r="N899" s="214"/>
    </row>
    <row r="900" spans="13:14">
      <c r="M900" s="214"/>
      <c r="N900" s="214"/>
    </row>
    <row r="901" spans="13:14">
      <c r="M901" s="214"/>
      <c r="N901" s="214"/>
    </row>
    <row r="902" spans="13:14">
      <c r="M902" s="214"/>
      <c r="N902" s="214"/>
    </row>
    <row r="903" spans="13:14">
      <c r="M903" s="214"/>
      <c r="N903" s="214"/>
    </row>
    <row r="904" spans="13:14">
      <c r="M904" s="214"/>
      <c r="N904" s="214"/>
    </row>
    <row r="905" spans="13:14">
      <c r="M905" s="214"/>
      <c r="N905" s="214"/>
    </row>
    <row r="906" spans="13:14">
      <c r="M906" s="214"/>
      <c r="N906" s="214"/>
    </row>
    <row r="907" spans="13:14">
      <c r="M907" s="214"/>
      <c r="N907" s="214"/>
    </row>
    <row r="908" spans="13:14">
      <c r="M908" s="214"/>
      <c r="N908" s="214"/>
    </row>
    <row r="909" spans="13:14">
      <c r="M909" s="214"/>
      <c r="N909" s="214"/>
    </row>
    <row r="910" spans="13:14">
      <c r="M910" s="214"/>
      <c r="N910" s="214"/>
    </row>
    <row r="911" spans="13:14">
      <c r="M911" s="214"/>
      <c r="N911" s="214"/>
    </row>
    <row r="912" spans="13:14">
      <c r="M912" s="214"/>
      <c r="N912" s="214"/>
    </row>
    <row r="913" spans="13:14">
      <c r="M913" s="214"/>
      <c r="N913" s="214"/>
    </row>
    <row r="914" spans="13:14">
      <c r="M914" s="214"/>
      <c r="N914" s="214"/>
    </row>
    <row r="915" spans="13:14">
      <c r="M915" s="214"/>
      <c r="N915" s="214"/>
    </row>
    <row r="916" spans="13:14">
      <c r="M916" s="214"/>
      <c r="N916" s="214"/>
    </row>
    <row r="917" spans="13:14">
      <c r="M917" s="214"/>
      <c r="N917" s="214"/>
    </row>
    <row r="918" spans="13:14">
      <c r="M918" s="214"/>
      <c r="N918" s="214"/>
    </row>
    <row r="919" spans="13:14">
      <c r="M919" s="214"/>
      <c r="N919" s="214"/>
    </row>
    <row r="920" spans="13:14">
      <c r="M920" s="214"/>
      <c r="N920" s="214"/>
    </row>
    <row r="921" spans="13:14">
      <c r="M921" s="214"/>
      <c r="N921" s="214"/>
    </row>
    <row r="922" spans="13:14">
      <c r="M922" s="214"/>
      <c r="N922" s="214"/>
    </row>
    <row r="923" spans="13:14">
      <c r="M923" s="214"/>
      <c r="N923" s="214"/>
    </row>
    <row r="924" spans="13:14">
      <c r="M924" s="214"/>
      <c r="N924" s="214"/>
    </row>
    <row r="925" spans="13:14">
      <c r="M925" s="214"/>
      <c r="N925" s="214"/>
    </row>
    <row r="926" spans="13:14">
      <c r="M926" s="214"/>
      <c r="N926" s="214"/>
    </row>
    <row r="927" spans="13:14">
      <c r="M927" s="214"/>
      <c r="N927" s="214"/>
    </row>
    <row r="928" spans="13:14">
      <c r="M928" s="214"/>
      <c r="N928" s="214"/>
    </row>
    <row r="929" spans="13:14">
      <c r="M929" s="214"/>
      <c r="N929" s="214"/>
    </row>
    <row r="930" spans="13:14">
      <c r="M930" s="214"/>
      <c r="N930" s="214"/>
    </row>
    <row r="931" spans="13:14">
      <c r="M931" s="214"/>
      <c r="N931" s="214"/>
    </row>
    <row r="932" spans="13:14">
      <c r="M932" s="214"/>
      <c r="N932" s="214"/>
    </row>
    <row r="933" spans="13:14">
      <c r="M933" s="214"/>
      <c r="N933" s="214"/>
    </row>
    <row r="934" spans="13:14">
      <c r="M934" s="214"/>
      <c r="N934" s="214"/>
    </row>
    <row r="935" spans="13:14">
      <c r="M935" s="214"/>
      <c r="N935" s="214"/>
    </row>
    <row r="936" spans="13:14">
      <c r="M936" s="214"/>
      <c r="N936" s="214"/>
    </row>
    <row r="937" spans="13:14">
      <c r="M937" s="214"/>
      <c r="N937" s="214"/>
    </row>
    <row r="938" spans="13:14">
      <c r="M938" s="214"/>
      <c r="N938" s="214"/>
    </row>
    <row r="939" spans="13:14">
      <c r="M939" s="214"/>
      <c r="N939" s="214"/>
    </row>
    <row r="940" spans="13:14">
      <c r="M940" s="214"/>
      <c r="N940" s="214"/>
    </row>
    <row r="941" spans="13:14">
      <c r="M941" s="214"/>
      <c r="N941" s="214"/>
    </row>
    <row r="942" spans="13:14">
      <c r="M942" s="214"/>
      <c r="N942" s="214"/>
    </row>
    <row r="943" spans="13:14">
      <c r="M943" s="214"/>
      <c r="N943" s="214"/>
    </row>
    <row r="944" spans="13:14">
      <c r="M944" s="214"/>
      <c r="N944" s="214"/>
    </row>
    <row r="945" spans="13:14">
      <c r="M945" s="214"/>
      <c r="N945" s="214"/>
    </row>
    <row r="946" spans="13:14">
      <c r="M946" s="214"/>
      <c r="N946" s="214"/>
    </row>
    <row r="947" spans="13:14">
      <c r="M947" s="214"/>
      <c r="N947" s="214"/>
    </row>
    <row r="948" spans="13:14">
      <c r="M948" s="214"/>
      <c r="N948" s="214"/>
    </row>
    <row r="949" spans="13:14">
      <c r="M949" s="214"/>
      <c r="N949" s="214"/>
    </row>
    <row r="950" spans="13:14">
      <c r="M950" s="214"/>
      <c r="N950" s="214"/>
    </row>
    <row r="951" spans="13:14">
      <c r="M951" s="214"/>
      <c r="N951" s="214"/>
    </row>
    <row r="952" spans="13:14">
      <c r="M952" s="214"/>
      <c r="N952" s="214"/>
    </row>
    <row r="953" spans="13:14">
      <c r="M953" s="214"/>
      <c r="N953" s="214"/>
    </row>
    <row r="954" spans="13:14">
      <c r="M954" s="214"/>
      <c r="N954" s="214"/>
    </row>
    <row r="955" spans="13:14">
      <c r="M955" s="214"/>
      <c r="N955" s="214"/>
    </row>
    <row r="956" spans="13:14">
      <c r="M956" s="214"/>
      <c r="N956" s="214"/>
    </row>
    <row r="957" spans="13:14">
      <c r="M957" s="214"/>
      <c r="N957" s="214"/>
    </row>
    <row r="958" spans="13:14">
      <c r="M958" s="214"/>
      <c r="N958" s="214"/>
    </row>
    <row r="959" spans="13:14">
      <c r="M959" s="214"/>
      <c r="N959" s="214"/>
    </row>
    <row r="960" spans="13:14">
      <c r="M960" s="214"/>
      <c r="N960" s="214"/>
    </row>
    <row r="961" spans="13:14">
      <c r="M961" s="214"/>
      <c r="N961" s="214"/>
    </row>
    <row r="962" spans="13:14">
      <c r="M962" s="214"/>
      <c r="N962" s="214"/>
    </row>
    <row r="963" spans="13:14">
      <c r="M963" s="214"/>
      <c r="N963" s="214"/>
    </row>
    <row r="964" spans="13:14">
      <c r="M964" s="214"/>
      <c r="N964" s="214"/>
    </row>
    <row r="965" spans="13:14">
      <c r="M965" s="214"/>
      <c r="N965" s="214"/>
    </row>
    <row r="966" spans="13:14">
      <c r="M966" s="214"/>
      <c r="N966" s="214"/>
    </row>
    <row r="967" spans="13:14">
      <c r="M967" s="214"/>
      <c r="N967" s="214"/>
    </row>
    <row r="968" spans="13:14">
      <c r="M968" s="214"/>
      <c r="N968" s="214"/>
    </row>
    <row r="969" spans="13:14">
      <c r="M969" s="214"/>
      <c r="N969" s="214"/>
    </row>
    <row r="970" spans="13:14">
      <c r="M970" s="214"/>
      <c r="N970" s="214"/>
    </row>
    <row r="971" spans="13:14">
      <c r="M971" s="214"/>
      <c r="N971" s="214"/>
    </row>
    <row r="972" spans="13:14">
      <c r="M972" s="214"/>
      <c r="N972" s="214"/>
    </row>
    <row r="973" spans="13:14">
      <c r="M973" s="214"/>
      <c r="N973" s="214"/>
    </row>
    <row r="974" spans="13:14">
      <c r="M974" s="214"/>
      <c r="N974" s="214"/>
    </row>
    <row r="975" spans="13:14">
      <c r="M975" s="214"/>
      <c r="N975" s="214"/>
    </row>
    <row r="976" spans="13:14">
      <c r="M976" s="214"/>
      <c r="N976" s="214"/>
    </row>
    <row r="977" spans="13:14">
      <c r="M977" s="214"/>
      <c r="N977" s="214"/>
    </row>
    <row r="978" spans="13:14">
      <c r="M978" s="214"/>
      <c r="N978" s="214"/>
    </row>
    <row r="979" spans="13:14">
      <c r="M979" s="214"/>
      <c r="N979" s="214"/>
    </row>
    <row r="980" spans="13:14">
      <c r="M980" s="214"/>
      <c r="N980" s="214"/>
    </row>
    <row r="981" spans="13:14">
      <c r="M981" s="214"/>
      <c r="N981" s="214"/>
    </row>
    <row r="982" spans="13:14">
      <c r="M982" s="214"/>
      <c r="N982" s="214"/>
    </row>
    <row r="983" spans="13:14">
      <c r="M983" s="214"/>
      <c r="N983" s="214"/>
    </row>
    <row r="984" spans="13:14">
      <c r="M984" s="214"/>
      <c r="N984" s="214"/>
    </row>
    <row r="985" spans="13:14">
      <c r="M985" s="214"/>
      <c r="N985" s="214"/>
    </row>
    <row r="986" spans="13:14">
      <c r="M986" s="214"/>
      <c r="N986" s="214"/>
    </row>
    <row r="987" spans="13:14">
      <c r="M987" s="214"/>
      <c r="N987" s="214"/>
    </row>
    <row r="988" spans="13:14">
      <c r="M988" s="214"/>
      <c r="N988" s="214"/>
    </row>
    <row r="989" spans="13:14">
      <c r="M989" s="214"/>
      <c r="N989" s="214"/>
    </row>
    <row r="990" spans="13:14">
      <c r="M990" s="214"/>
      <c r="N990" s="214"/>
    </row>
    <row r="991" spans="13:14">
      <c r="M991" s="214"/>
      <c r="N991" s="214"/>
    </row>
    <row r="992" spans="13:14">
      <c r="M992" s="214"/>
      <c r="N992" s="214"/>
    </row>
    <row r="993" spans="13:14">
      <c r="M993" s="214"/>
      <c r="N993" s="214"/>
    </row>
    <row r="994" spans="13:14">
      <c r="M994" s="214"/>
      <c r="N994" s="214"/>
    </row>
    <row r="995" spans="13:14">
      <c r="M995" s="214"/>
      <c r="N995" s="214"/>
    </row>
    <row r="996" spans="13:14">
      <c r="M996" s="214"/>
      <c r="N996" s="214"/>
    </row>
    <row r="997" spans="13:14">
      <c r="M997" s="214"/>
      <c r="N997" s="214"/>
    </row>
    <row r="998" spans="13:14">
      <c r="M998" s="214"/>
      <c r="N998" s="214"/>
    </row>
    <row r="999" spans="13:14">
      <c r="M999" s="214"/>
      <c r="N999" s="214"/>
    </row>
    <row r="1000" spans="13:14">
      <c r="M1000" s="214"/>
      <c r="N1000" s="214"/>
    </row>
    <row r="1001" spans="13:14">
      <c r="M1001" s="214"/>
      <c r="N1001" s="214"/>
    </row>
    <row r="1002" spans="13:14">
      <c r="M1002" s="214"/>
      <c r="N1002" s="214"/>
    </row>
    <row r="1003" spans="13:14">
      <c r="M1003" s="214"/>
      <c r="N1003" s="214"/>
    </row>
    <row r="1004" spans="13:14">
      <c r="M1004" s="214"/>
      <c r="N1004" s="214"/>
    </row>
    <row r="1005" spans="13:14">
      <c r="M1005" s="214"/>
      <c r="N1005" s="214"/>
    </row>
    <row r="1006" spans="13:14">
      <c r="M1006" s="214"/>
      <c r="N1006" s="214"/>
    </row>
    <row r="1007" spans="13:14">
      <c r="M1007" s="214"/>
      <c r="N1007" s="214"/>
    </row>
    <row r="1008" spans="13:14">
      <c r="M1008" s="214"/>
      <c r="N1008" s="214"/>
    </row>
    <row r="1009" spans="13:14">
      <c r="M1009" s="214"/>
      <c r="N1009" s="214"/>
    </row>
    <row r="1010" spans="13:14">
      <c r="M1010" s="214"/>
      <c r="N1010" s="214"/>
    </row>
    <row r="1011" spans="13:14">
      <c r="M1011" s="214"/>
      <c r="N1011" s="214"/>
    </row>
    <row r="1012" spans="13:14">
      <c r="M1012" s="214"/>
      <c r="N1012" s="214"/>
    </row>
    <row r="1013" spans="13:14">
      <c r="M1013" s="214"/>
      <c r="N1013" s="214"/>
    </row>
    <row r="1014" spans="13:14">
      <c r="M1014" s="214"/>
      <c r="N1014" s="214"/>
    </row>
    <row r="1015" spans="13:14">
      <c r="M1015" s="214"/>
      <c r="N1015" s="214"/>
    </row>
    <row r="1016" spans="13:14">
      <c r="M1016" s="214"/>
      <c r="N1016" s="214"/>
    </row>
    <row r="1017" spans="13:14">
      <c r="M1017" s="214"/>
      <c r="N1017" s="214"/>
    </row>
    <row r="1018" spans="13:14">
      <c r="M1018" s="214"/>
      <c r="N1018" s="214"/>
    </row>
    <row r="1019" spans="13:14">
      <c r="M1019" s="214"/>
      <c r="N1019" s="214"/>
    </row>
    <row r="1020" spans="13:14">
      <c r="M1020" s="214"/>
      <c r="N1020" s="214"/>
    </row>
    <row r="1021" spans="13:14">
      <c r="M1021" s="214"/>
      <c r="N1021" s="214"/>
    </row>
    <row r="1022" spans="13:14">
      <c r="M1022" s="214"/>
      <c r="N1022" s="214"/>
    </row>
    <row r="1023" spans="13:14">
      <c r="M1023" s="214"/>
      <c r="N1023" s="214"/>
    </row>
    <row r="1024" spans="13:14">
      <c r="M1024" s="214"/>
      <c r="N1024" s="214"/>
    </row>
    <row r="1025" spans="13:14">
      <c r="M1025" s="214"/>
      <c r="N1025" s="214"/>
    </row>
    <row r="1026" spans="13:14">
      <c r="M1026" s="214"/>
      <c r="N1026" s="214"/>
    </row>
    <row r="1027" spans="13:14">
      <c r="M1027" s="214"/>
      <c r="N1027" s="214"/>
    </row>
    <row r="1028" spans="13:14">
      <c r="M1028" s="214"/>
      <c r="N1028" s="214"/>
    </row>
    <row r="1029" spans="13:14">
      <c r="M1029" s="214"/>
      <c r="N1029" s="214"/>
    </row>
    <row r="1030" spans="13:14">
      <c r="M1030" s="214"/>
      <c r="N1030" s="214"/>
    </row>
    <row r="1031" spans="13:14">
      <c r="M1031" s="214"/>
      <c r="N1031" s="214"/>
    </row>
    <row r="1032" spans="13:14">
      <c r="M1032" s="214"/>
      <c r="N1032" s="214"/>
    </row>
    <row r="1033" spans="13:14">
      <c r="M1033" s="214"/>
      <c r="N1033" s="214"/>
    </row>
    <row r="1034" spans="13:14">
      <c r="M1034" s="214"/>
      <c r="N1034" s="214"/>
    </row>
    <row r="1035" spans="13:14">
      <c r="M1035" s="214"/>
      <c r="N1035" s="214"/>
    </row>
    <row r="1036" spans="13:14">
      <c r="M1036" s="214"/>
      <c r="N1036" s="214"/>
    </row>
    <row r="1037" spans="13:14">
      <c r="M1037" s="214"/>
      <c r="N1037" s="214"/>
    </row>
    <row r="1038" spans="13:14">
      <c r="M1038" s="214"/>
      <c r="N1038" s="214"/>
    </row>
    <row r="1039" spans="13:14">
      <c r="M1039" s="214"/>
      <c r="N1039" s="214"/>
    </row>
    <row r="1040" spans="13:14">
      <c r="M1040" s="214"/>
      <c r="N1040" s="214"/>
    </row>
    <row r="1041" spans="13:14">
      <c r="M1041" s="214"/>
      <c r="N1041" s="214"/>
    </row>
    <row r="1042" spans="13:14">
      <c r="M1042" s="214"/>
      <c r="N1042" s="214"/>
    </row>
    <row r="1043" spans="13:14">
      <c r="M1043" s="214"/>
      <c r="N1043" s="214"/>
    </row>
    <row r="1044" spans="13:14">
      <c r="M1044" s="214"/>
      <c r="N1044" s="214"/>
    </row>
    <row r="1045" spans="13:14">
      <c r="M1045" s="214"/>
      <c r="N1045" s="214"/>
    </row>
    <row r="1046" spans="13:14">
      <c r="M1046" s="214"/>
      <c r="N1046" s="214"/>
    </row>
    <row r="1047" spans="13:14">
      <c r="M1047" s="214"/>
      <c r="N1047" s="214"/>
    </row>
    <row r="1048" spans="13:14">
      <c r="M1048" s="214"/>
      <c r="N1048" s="214"/>
    </row>
    <row r="1049" spans="13:14">
      <c r="M1049" s="214"/>
      <c r="N1049" s="214"/>
    </row>
    <row r="1050" spans="13:14">
      <c r="M1050" s="214"/>
      <c r="N1050" s="214"/>
    </row>
    <row r="1051" spans="13:14">
      <c r="M1051" s="214"/>
      <c r="N1051" s="214"/>
    </row>
    <row r="1052" spans="13:14">
      <c r="M1052" s="214"/>
      <c r="N1052" s="214"/>
    </row>
    <row r="1053" spans="13:14">
      <c r="M1053" s="214"/>
      <c r="N1053" s="214"/>
    </row>
    <row r="1054" spans="13:14">
      <c r="M1054" s="214"/>
      <c r="N1054" s="214"/>
    </row>
    <row r="1055" spans="13:14">
      <c r="M1055" s="214"/>
      <c r="N1055" s="214"/>
    </row>
    <row r="1056" spans="13:14">
      <c r="M1056" s="214"/>
      <c r="N1056" s="214"/>
    </row>
    <row r="1057" spans="13:14">
      <c r="M1057" s="214"/>
      <c r="N1057" s="214"/>
    </row>
    <row r="1058" spans="13:14">
      <c r="M1058" s="214"/>
      <c r="N1058" s="214"/>
    </row>
    <row r="1059" spans="13:14">
      <c r="M1059" s="214"/>
      <c r="N1059" s="214"/>
    </row>
    <row r="1060" spans="13:14">
      <c r="M1060" s="214"/>
      <c r="N1060" s="214"/>
    </row>
    <row r="1061" spans="13:14">
      <c r="M1061" s="214"/>
      <c r="N1061" s="214"/>
    </row>
    <row r="1062" spans="13:14">
      <c r="M1062" s="214"/>
      <c r="N1062" s="214"/>
    </row>
    <row r="1063" spans="13:14">
      <c r="M1063" s="214"/>
      <c r="N1063" s="214"/>
    </row>
    <row r="1064" spans="13:14">
      <c r="M1064" s="214"/>
      <c r="N1064" s="214"/>
    </row>
    <row r="1065" spans="13:14">
      <c r="M1065" s="214"/>
      <c r="N1065" s="214"/>
    </row>
    <row r="1066" spans="13:14">
      <c r="M1066" s="214"/>
      <c r="N1066" s="214"/>
    </row>
    <row r="1067" spans="13:14">
      <c r="M1067" s="214"/>
      <c r="N1067" s="214"/>
    </row>
    <row r="1068" spans="13:14">
      <c r="M1068" s="214"/>
      <c r="N1068" s="214"/>
    </row>
    <row r="1069" spans="13:14">
      <c r="M1069" s="214"/>
      <c r="N1069" s="214"/>
    </row>
    <row r="1070" spans="13:14">
      <c r="M1070" s="214"/>
      <c r="N1070" s="214"/>
    </row>
    <row r="1071" spans="13:14">
      <c r="M1071" s="214"/>
      <c r="N1071" s="214"/>
    </row>
    <row r="1072" spans="13:14">
      <c r="M1072" s="214"/>
      <c r="N1072" s="214"/>
    </row>
    <row r="1073" spans="13:14">
      <c r="M1073" s="214"/>
      <c r="N1073" s="214"/>
    </row>
    <row r="1074" spans="13:14">
      <c r="M1074" s="214"/>
      <c r="N1074" s="214"/>
    </row>
    <row r="1075" spans="13:14">
      <c r="M1075" s="214"/>
      <c r="N1075" s="214"/>
    </row>
    <row r="1076" spans="13:14">
      <c r="M1076" s="214"/>
      <c r="N1076" s="214"/>
    </row>
    <row r="1077" spans="13:14">
      <c r="M1077" s="214"/>
      <c r="N1077" s="214"/>
    </row>
    <row r="1078" spans="13:14">
      <c r="M1078" s="214"/>
      <c r="N1078" s="214"/>
    </row>
    <row r="1079" spans="13:14">
      <c r="M1079" s="214"/>
      <c r="N1079" s="214"/>
    </row>
    <row r="1080" spans="13:14">
      <c r="M1080" s="214"/>
      <c r="N1080" s="214"/>
    </row>
    <row r="1081" spans="13:14">
      <c r="M1081" s="214"/>
      <c r="N1081" s="214"/>
    </row>
    <row r="1082" spans="13:14">
      <c r="M1082" s="214"/>
      <c r="N1082" s="214"/>
    </row>
    <row r="1083" spans="13:14">
      <c r="M1083" s="214"/>
      <c r="N1083" s="214"/>
    </row>
    <row r="1084" spans="13:14">
      <c r="M1084" s="214"/>
      <c r="N1084" s="214"/>
    </row>
    <row r="1085" spans="13:14">
      <c r="M1085" s="214"/>
      <c r="N1085" s="214"/>
    </row>
    <row r="1086" spans="13:14">
      <c r="M1086" s="214"/>
      <c r="N1086" s="214"/>
    </row>
    <row r="1087" spans="13:14">
      <c r="M1087" s="214"/>
      <c r="N1087" s="214"/>
    </row>
    <row r="1088" spans="13:14">
      <c r="M1088" s="214"/>
      <c r="N1088" s="214"/>
    </row>
    <row r="1089" spans="13:14">
      <c r="M1089" s="214"/>
      <c r="N1089" s="214"/>
    </row>
    <row r="1090" spans="13:14">
      <c r="M1090" s="214"/>
      <c r="N1090" s="214"/>
    </row>
    <row r="1091" spans="13:14">
      <c r="M1091" s="214"/>
      <c r="N1091" s="214"/>
    </row>
    <row r="1092" spans="13:14">
      <c r="M1092" s="214"/>
      <c r="N1092" s="214"/>
    </row>
    <row r="1093" spans="13:14">
      <c r="M1093" s="214"/>
      <c r="N1093" s="214"/>
    </row>
    <row r="1094" spans="13:14">
      <c r="M1094" s="214"/>
      <c r="N1094" s="214"/>
    </row>
    <row r="1095" spans="13:14">
      <c r="M1095" s="214"/>
      <c r="N1095" s="214"/>
    </row>
    <row r="1096" spans="13:14">
      <c r="M1096" s="214"/>
      <c r="N1096" s="214"/>
    </row>
    <row r="1097" spans="13:14">
      <c r="M1097" s="214"/>
      <c r="N1097" s="214"/>
    </row>
    <row r="1098" spans="13:14">
      <c r="M1098" s="214"/>
      <c r="N1098" s="214"/>
    </row>
    <row r="1099" spans="13:14">
      <c r="M1099" s="214"/>
      <c r="N1099" s="214"/>
    </row>
    <row r="1100" spans="13:14">
      <c r="M1100" s="214"/>
      <c r="N1100" s="214"/>
    </row>
    <row r="1101" spans="13:14">
      <c r="M1101" s="214"/>
      <c r="N1101" s="214"/>
    </row>
    <row r="1102" spans="13:14">
      <c r="M1102" s="214"/>
      <c r="N1102" s="214"/>
    </row>
    <row r="1103" spans="13:14">
      <c r="M1103" s="214"/>
      <c r="N1103" s="214"/>
    </row>
    <row r="1104" spans="13:14">
      <c r="M1104" s="214"/>
      <c r="N1104" s="214"/>
    </row>
    <row r="1105" spans="13:14">
      <c r="M1105" s="214"/>
      <c r="N1105" s="214"/>
    </row>
    <row r="1106" spans="13:14">
      <c r="M1106" s="214"/>
      <c r="N1106" s="214"/>
    </row>
    <row r="1107" spans="13:14">
      <c r="M1107" s="214"/>
      <c r="N1107" s="214"/>
    </row>
    <row r="1108" spans="13:14">
      <c r="M1108" s="214"/>
      <c r="N1108" s="214"/>
    </row>
    <row r="1109" spans="13:14">
      <c r="M1109" s="214"/>
      <c r="N1109" s="214"/>
    </row>
    <row r="1110" spans="13:14">
      <c r="M1110" s="214"/>
      <c r="N1110" s="214"/>
    </row>
    <row r="1111" spans="13:14">
      <c r="M1111" s="214"/>
      <c r="N1111" s="214"/>
    </row>
    <row r="1112" spans="13:14">
      <c r="M1112" s="214"/>
      <c r="N1112" s="214"/>
    </row>
    <row r="1113" spans="13:14">
      <c r="M1113" s="214"/>
      <c r="N1113" s="214"/>
    </row>
    <row r="1114" spans="13:14">
      <c r="M1114" s="214"/>
      <c r="N1114" s="214"/>
    </row>
    <row r="1115" spans="13:14">
      <c r="M1115" s="214"/>
      <c r="N1115" s="214"/>
    </row>
    <row r="1116" spans="13:14">
      <c r="M1116" s="214"/>
      <c r="N1116" s="214"/>
    </row>
    <row r="1117" spans="13:14">
      <c r="M1117" s="214"/>
      <c r="N1117" s="214"/>
    </row>
    <row r="1118" spans="13:14">
      <c r="M1118" s="214"/>
      <c r="N1118" s="214"/>
    </row>
    <row r="1119" spans="13:14">
      <c r="M1119" s="214"/>
      <c r="N1119" s="214"/>
    </row>
    <row r="1120" spans="13:14">
      <c r="M1120" s="214"/>
      <c r="N1120" s="214"/>
    </row>
    <row r="1121" spans="13:14">
      <c r="M1121" s="214"/>
      <c r="N1121" s="214"/>
    </row>
    <row r="1122" spans="13:14">
      <c r="M1122" s="214"/>
      <c r="N1122" s="214"/>
    </row>
    <row r="1123" spans="13:14">
      <c r="M1123" s="214"/>
      <c r="N1123" s="214"/>
    </row>
    <row r="1124" spans="13:14">
      <c r="M1124" s="214"/>
      <c r="N1124" s="214"/>
    </row>
    <row r="1125" spans="13:14">
      <c r="M1125" s="214"/>
      <c r="N1125" s="214"/>
    </row>
    <row r="1126" spans="13:14">
      <c r="M1126" s="214"/>
      <c r="N1126" s="214"/>
    </row>
    <row r="1127" spans="13:14">
      <c r="M1127" s="214"/>
      <c r="N1127" s="214"/>
    </row>
    <row r="1128" spans="13:14">
      <c r="M1128" s="214"/>
      <c r="N1128" s="214"/>
    </row>
    <row r="1129" spans="13:14">
      <c r="M1129" s="214"/>
      <c r="N1129" s="214"/>
    </row>
    <row r="1130" spans="13:14">
      <c r="M1130" s="214"/>
      <c r="N1130" s="214"/>
    </row>
    <row r="1131" spans="13:14">
      <c r="M1131" s="214"/>
      <c r="N1131" s="214"/>
    </row>
    <row r="1132" spans="13:14">
      <c r="M1132" s="214"/>
      <c r="N1132" s="214"/>
    </row>
    <row r="1133" spans="13:14">
      <c r="M1133" s="214"/>
      <c r="N1133" s="214"/>
    </row>
    <row r="1134" spans="13:14">
      <c r="M1134" s="214"/>
      <c r="N1134" s="214"/>
    </row>
    <row r="1135" spans="13:14">
      <c r="M1135" s="214"/>
      <c r="N1135" s="214"/>
    </row>
    <row r="1136" spans="13:14">
      <c r="M1136" s="214"/>
      <c r="N1136" s="214"/>
    </row>
    <row r="1137" spans="13:14">
      <c r="M1137" s="214"/>
      <c r="N1137" s="214"/>
    </row>
    <row r="1138" spans="13:14">
      <c r="M1138" s="214"/>
      <c r="N1138" s="214"/>
    </row>
    <row r="1139" spans="13:14">
      <c r="M1139" s="214"/>
      <c r="N1139" s="214"/>
    </row>
    <row r="1140" spans="13:14">
      <c r="M1140" s="214"/>
      <c r="N1140" s="214"/>
    </row>
    <row r="1141" spans="13:14">
      <c r="M1141" s="214"/>
      <c r="N1141" s="214"/>
    </row>
    <row r="1142" spans="13:14">
      <c r="M1142" s="214"/>
      <c r="N1142" s="214"/>
    </row>
    <row r="1143" spans="13:14">
      <c r="M1143" s="214"/>
      <c r="N1143" s="214"/>
    </row>
    <row r="1144" spans="13:14">
      <c r="M1144" s="214"/>
      <c r="N1144" s="214"/>
    </row>
    <row r="1145" spans="13:14">
      <c r="M1145" s="214"/>
      <c r="N1145" s="214"/>
    </row>
    <row r="1146" spans="13:14">
      <c r="M1146" s="214"/>
      <c r="N1146" s="214"/>
    </row>
    <row r="1147" spans="13:14">
      <c r="M1147" s="214"/>
      <c r="N1147" s="214"/>
    </row>
    <row r="1148" spans="13:14">
      <c r="M1148" s="214"/>
      <c r="N1148" s="214"/>
    </row>
    <row r="1149" spans="13:14">
      <c r="M1149" s="214"/>
      <c r="N1149" s="214"/>
    </row>
    <row r="1150" spans="13:14">
      <c r="M1150" s="214"/>
      <c r="N1150" s="214"/>
    </row>
    <row r="1151" spans="13:14">
      <c r="M1151" s="214"/>
      <c r="N1151" s="214"/>
    </row>
    <row r="1152" spans="13:14">
      <c r="M1152" s="214"/>
      <c r="N1152" s="214"/>
    </row>
    <row r="1153" spans="13:14">
      <c r="M1153" s="214"/>
      <c r="N1153" s="214"/>
    </row>
    <row r="1154" spans="13:14">
      <c r="M1154" s="214"/>
      <c r="N1154" s="214"/>
    </row>
    <row r="1155" spans="13:14">
      <c r="M1155" s="214"/>
      <c r="N1155" s="214"/>
    </row>
    <row r="1156" spans="13:14">
      <c r="M1156" s="214"/>
      <c r="N1156" s="214"/>
    </row>
    <row r="1157" spans="13:14">
      <c r="M1157" s="214"/>
      <c r="N1157" s="214"/>
    </row>
    <row r="1158" spans="13:14">
      <c r="M1158" s="214"/>
      <c r="N1158" s="214"/>
    </row>
    <row r="1159" spans="13:14">
      <c r="M1159" s="214"/>
      <c r="N1159" s="214"/>
    </row>
    <row r="1160" spans="13:14">
      <c r="M1160" s="214"/>
      <c r="N1160" s="214"/>
    </row>
    <row r="1161" spans="13:14">
      <c r="M1161" s="214"/>
      <c r="N1161" s="214"/>
    </row>
    <row r="1162" spans="13:14">
      <c r="M1162" s="214"/>
      <c r="N1162" s="214"/>
    </row>
    <row r="1163" spans="13:14">
      <c r="M1163" s="214"/>
      <c r="N1163" s="214"/>
    </row>
    <row r="1164" spans="13:14">
      <c r="M1164" s="214"/>
      <c r="N1164" s="214"/>
    </row>
    <row r="1165" spans="13:14">
      <c r="M1165" s="214"/>
      <c r="N1165" s="214"/>
    </row>
    <row r="1166" spans="13:14">
      <c r="M1166" s="214"/>
      <c r="N1166" s="214"/>
    </row>
    <row r="1167" spans="13:14">
      <c r="M1167" s="214"/>
      <c r="N1167" s="214"/>
    </row>
    <row r="1168" spans="13:14">
      <c r="M1168" s="214"/>
      <c r="N1168" s="214"/>
    </row>
    <row r="1169" spans="13:14">
      <c r="M1169" s="214"/>
      <c r="N1169" s="214"/>
    </row>
    <row r="1170" spans="13:14">
      <c r="M1170" s="214"/>
      <c r="N1170" s="214"/>
    </row>
    <row r="1171" spans="13:14">
      <c r="M1171" s="214"/>
      <c r="N1171" s="214"/>
    </row>
    <row r="1172" spans="13:14">
      <c r="M1172" s="214"/>
      <c r="N1172" s="214"/>
    </row>
    <row r="1173" spans="13:14">
      <c r="M1173" s="214"/>
      <c r="N1173" s="214"/>
    </row>
    <row r="1174" spans="13:14">
      <c r="M1174" s="214"/>
      <c r="N1174" s="214"/>
    </row>
    <row r="1175" spans="13:14">
      <c r="M1175" s="214"/>
      <c r="N1175" s="214"/>
    </row>
    <row r="1176" spans="13:14">
      <c r="M1176" s="214"/>
      <c r="N1176" s="214"/>
    </row>
    <row r="1177" spans="13:14">
      <c r="M1177" s="214"/>
      <c r="N1177" s="214"/>
    </row>
    <row r="1178" spans="13:14">
      <c r="M1178" s="214"/>
      <c r="N1178" s="214"/>
    </row>
    <row r="1179" spans="13:14">
      <c r="M1179" s="214"/>
      <c r="N1179" s="214"/>
    </row>
    <row r="1180" spans="13:14">
      <c r="M1180" s="214"/>
      <c r="N1180" s="214"/>
    </row>
    <row r="1181" spans="13:14">
      <c r="M1181" s="214"/>
      <c r="N1181" s="214"/>
    </row>
    <row r="1182" spans="13:14">
      <c r="M1182" s="214"/>
      <c r="N1182" s="214"/>
    </row>
    <row r="1183" spans="13:14">
      <c r="M1183" s="214"/>
      <c r="N1183" s="214"/>
    </row>
    <row r="1184" spans="13:14">
      <c r="M1184" s="214"/>
      <c r="N1184" s="214"/>
    </row>
    <row r="1185" spans="13:14">
      <c r="M1185" s="214"/>
      <c r="N1185" s="214"/>
    </row>
    <row r="1186" spans="13:14">
      <c r="M1186" s="214"/>
      <c r="N1186" s="214"/>
    </row>
    <row r="1187" spans="13:14">
      <c r="M1187" s="214"/>
      <c r="N1187" s="214"/>
    </row>
    <row r="1188" spans="13:14">
      <c r="M1188" s="214"/>
      <c r="N1188" s="214"/>
    </row>
    <row r="1189" spans="13:14">
      <c r="M1189" s="214"/>
      <c r="N1189" s="214"/>
    </row>
    <row r="1190" spans="13:14">
      <c r="M1190" s="214"/>
      <c r="N1190" s="214"/>
    </row>
    <row r="1191" spans="13:14">
      <c r="M1191" s="214"/>
      <c r="N1191" s="214"/>
    </row>
    <row r="1192" spans="13:14">
      <c r="M1192" s="214"/>
      <c r="N1192" s="214"/>
    </row>
    <row r="1193" spans="13:14">
      <c r="M1193" s="214"/>
      <c r="N1193" s="214"/>
    </row>
    <row r="1194" spans="13:14">
      <c r="M1194" s="214"/>
      <c r="N1194" s="214"/>
    </row>
    <row r="1195" spans="13:14">
      <c r="M1195" s="214"/>
      <c r="N1195" s="214"/>
    </row>
    <row r="1196" spans="13:14">
      <c r="M1196" s="214"/>
      <c r="N1196" s="214"/>
    </row>
    <row r="1197" spans="13:14">
      <c r="M1197" s="214"/>
      <c r="N1197" s="214"/>
    </row>
    <row r="1198" spans="13:14">
      <c r="M1198" s="214"/>
      <c r="N1198" s="214"/>
    </row>
    <row r="1199" spans="13:14">
      <c r="M1199" s="214"/>
      <c r="N1199" s="214"/>
    </row>
    <row r="1200" spans="13:14">
      <c r="M1200" s="214"/>
      <c r="N1200" s="214"/>
    </row>
    <row r="1201" spans="13:14">
      <c r="M1201" s="214"/>
      <c r="N1201" s="214"/>
    </row>
    <row r="1202" spans="13:14">
      <c r="M1202" s="214"/>
      <c r="N1202" s="214"/>
    </row>
    <row r="1203" spans="13:14">
      <c r="M1203" s="214"/>
      <c r="N1203" s="214"/>
    </row>
    <row r="1204" spans="13:14">
      <c r="M1204" s="214"/>
      <c r="N1204" s="214"/>
    </row>
    <row r="1205" spans="13:14">
      <c r="M1205" s="214"/>
      <c r="N1205" s="214"/>
    </row>
    <row r="1206" spans="13:14">
      <c r="M1206" s="214"/>
      <c r="N1206" s="214"/>
    </row>
    <row r="1207" spans="13:14">
      <c r="M1207" s="214"/>
      <c r="N1207" s="214"/>
    </row>
    <row r="1208" spans="13:14">
      <c r="M1208" s="214"/>
      <c r="N1208" s="214"/>
    </row>
    <row r="1209" spans="13:14">
      <c r="M1209" s="214"/>
      <c r="N1209" s="214"/>
    </row>
    <row r="1210" spans="13:14">
      <c r="M1210" s="214"/>
      <c r="N1210" s="214"/>
    </row>
    <row r="1211" spans="13:14">
      <c r="M1211" s="214"/>
      <c r="N1211" s="214"/>
    </row>
    <row r="1212" spans="13:14">
      <c r="M1212" s="214"/>
      <c r="N1212" s="214"/>
    </row>
    <row r="1213" spans="13:14">
      <c r="M1213" s="214"/>
      <c r="N1213" s="214"/>
    </row>
    <row r="1214" spans="13:14">
      <c r="M1214" s="214"/>
      <c r="N1214" s="214"/>
    </row>
    <row r="1215" spans="13:14">
      <c r="M1215" s="214"/>
      <c r="N1215" s="214"/>
    </row>
    <row r="1216" spans="13:14">
      <c r="M1216" s="214"/>
      <c r="N1216" s="214"/>
    </row>
    <row r="1217" spans="13:14">
      <c r="M1217" s="214"/>
      <c r="N1217" s="214"/>
    </row>
    <row r="1218" spans="13:14">
      <c r="M1218" s="214"/>
      <c r="N1218" s="214"/>
    </row>
    <row r="1219" spans="13:14">
      <c r="M1219" s="214"/>
      <c r="N1219" s="214"/>
    </row>
    <row r="1220" spans="13:14">
      <c r="M1220" s="214"/>
      <c r="N1220" s="214"/>
    </row>
    <row r="1221" spans="13:14">
      <c r="M1221" s="214"/>
      <c r="N1221" s="214"/>
    </row>
    <row r="1222" spans="13:14">
      <c r="M1222" s="214"/>
      <c r="N1222" s="214"/>
    </row>
    <row r="1223" spans="13:14">
      <c r="M1223" s="214"/>
      <c r="N1223" s="214"/>
    </row>
    <row r="1224" spans="13:14">
      <c r="M1224" s="214"/>
      <c r="N1224" s="214"/>
    </row>
    <row r="1225" spans="13:14">
      <c r="M1225" s="214"/>
      <c r="N1225" s="214"/>
    </row>
    <row r="1226" spans="13:14">
      <c r="M1226" s="214"/>
      <c r="N1226" s="214"/>
    </row>
    <row r="1227" spans="13:14">
      <c r="M1227" s="214"/>
      <c r="N1227" s="214"/>
    </row>
    <row r="1228" spans="13:14">
      <c r="M1228" s="214"/>
      <c r="N1228" s="214"/>
    </row>
    <row r="1229" spans="13:14">
      <c r="M1229" s="214"/>
      <c r="N1229" s="214"/>
    </row>
    <row r="1230" spans="13:14">
      <c r="M1230" s="214"/>
      <c r="N1230" s="214"/>
    </row>
    <row r="1231" spans="13:14">
      <c r="M1231" s="214"/>
      <c r="N1231" s="214"/>
    </row>
    <row r="1232" spans="13:14">
      <c r="M1232" s="214"/>
      <c r="N1232" s="214"/>
    </row>
    <row r="1233" spans="13:14">
      <c r="M1233" s="214"/>
      <c r="N1233" s="214"/>
    </row>
    <row r="1234" spans="13:14">
      <c r="M1234" s="214"/>
      <c r="N1234" s="214"/>
    </row>
    <row r="1235" spans="13:14">
      <c r="M1235" s="214"/>
      <c r="N1235" s="214"/>
    </row>
    <row r="1236" spans="13:14">
      <c r="M1236" s="214"/>
      <c r="N1236" s="214"/>
    </row>
    <row r="1237" spans="13:14">
      <c r="M1237" s="214"/>
      <c r="N1237" s="214"/>
    </row>
    <row r="1238" spans="13:14">
      <c r="M1238" s="214"/>
      <c r="N1238" s="214"/>
    </row>
    <row r="1239" spans="13:14">
      <c r="M1239" s="214"/>
      <c r="N1239" s="214"/>
    </row>
    <row r="1240" spans="13:14">
      <c r="M1240" s="214"/>
      <c r="N1240" s="214"/>
    </row>
    <row r="1241" spans="13:14">
      <c r="M1241" s="214"/>
      <c r="N1241" s="214"/>
    </row>
    <row r="1242" spans="13:14">
      <c r="M1242" s="214"/>
      <c r="N1242" s="214"/>
    </row>
    <row r="1243" spans="13:14">
      <c r="M1243" s="214"/>
      <c r="N1243" s="214"/>
    </row>
    <row r="1244" spans="13:14">
      <c r="M1244" s="214"/>
      <c r="N1244" s="214"/>
    </row>
    <row r="1245" spans="13:14">
      <c r="M1245" s="214"/>
      <c r="N1245" s="214"/>
    </row>
    <row r="1246" spans="13:14">
      <c r="M1246" s="214"/>
      <c r="N1246" s="214"/>
    </row>
    <row r="1247" spans="13:14">
      <c r="M1247" s="214"/>
      <c r="N1247" s="214"/>
    </row>
    <row r="1248" spans="13:14">
      <c r="M1248" s="214"/>
      <c r="N1248" s="214"/>
    </row>
    <row r="1249" spans="13:14">
      <c r="M1249" s="214"/>
      <c r="N1249" s="214"/>
    </row>
    <row r="1250" spans="13:14">
      <c r="M1250" s="214"/>
      <c r="N1250" s="214"/>
    </row>
    <row r="1251" spans="13:14">
      <c r="M1251" s="214"/>
      <c r="N1251" s="214"/>
    </row>
    <row r="1252" spans="13:14">
      <c r="M1252" s="214"/>
      <c r="N1252" s="214"/>
    </row>
    <row r="1253" spans="13:14">
      <c r="M1253" s="214"/>
      <c r="N1253" s="214"/>
    </row>
    <row r="1254" spans="13:14">
      <c r="M1254" s="214"/>
      <c r="N1254" s="214"/>
    </row>
    <row r="1255" spans="13:14">
      <c r="M1255" s="214"/>
      <c r="N1255" s="214"/>
    </row>
    <row r="1256" spans="13:14">
      <c r="M1256" s="214"/>
      <c r="N1256" s="214"/>
    </row>
    <row r="1257" spans="13:14">
      <c r="M1257" s="214"/>
      <c r="N1257" s="214"/>
    </row>
    <row r="1258" spans="13:14">
      <c r="M1258" s="214"/>
      <c r="N1258" s="214"/>
    </row>
    <row r="1259" spans="13:14">
      <c r="M1259" s="214"/>
      <c r="N1259" s="214"/>
    </row>
    <row r="1260" spans="13:14">
      <c r="M1260" s="214"/>
      <c r="N1260" s="214"/>
    </row>
    <row r="1261" spans="13:14">
      <c r="M1261" s="214"/>
      <c r="N1261" s="214"/>
    </row>
    <row r="1262" spans="13:14">
      <c r="M1262" s="214"/>
      <c r="N1262" s="214"/>
    </row>
    <row r="1263" spans="13:14">
      <c r="M1263" s="214"/>
      <c r="N1263" s="214"/>
    </row>
    <row r="1264" spans="13:14">
      <c r="M1264" s="214"/>
      <c r="N1264" s="214"/>
    </row>
    <row r="1265" spans="13:14">
      <c r="M1265" s="214"/>
      <c r="N1265" s="214"/>
    </row>
    <row r="1266" spans="13:14">
      <c r="M1266" s="214"/>
      <c r="N1266" s="214"/>
    </row>
    <row r="1267" spans="13:14">
      <c r="M1267" s="214"/>
      <c r="N1267" s="214"/>
    </row>
    <row r="1268" spans="13:14">
      <c r="M1268" s="214"/>
      <c r="N1268" s="214"/>
    </row>
    <row r="1269" spans="13:14">
      <c r="M1269" s="214"/>
      <c r="N1269" s="214"/>
    </row>
    <row r="1270" spans="13:14">
      <c r="M1270" s="214"/>
      <c r="N1270" s="214"/>
    </row>
    <row r="1271" spans="13:14">
      <c r="M1271" s="214"/>
      <c r="N1271" s="214"/>
    </row>
    <row r="1272" spans="13:14">
      <c r="M1272" s="214"/>
      <c r="N1272" s="214"/>
    </row>
    <row r="1273" spans="13:14">
      <c r="M1273" s="214"/>
      <c r="N1273" s="214"/>
    </row>
    <row r="1274" spans="13:14">
      <c r="M1274" s="214"/>
      <c r="N1274" s="214"/>
    </row>
    <row r="1275" spans="13:14">
      <c r="M1275" s="214"/>
      <c r="N1275" s="214"/>
    </row>
    <row r="1276" spans="13:14">
      <c r="M1276" s="214"/>
      <c r="N1276" s="214"/>
    </row>
    <row r="1277" spans="13:14">
      <c r="M1277" s="214"/>
      <c r="N1277" s="214"/>
    </row>
    <row r="1278" spans="13:14">
      <c r="M1278" s="214"/>
      <c r="N1278" s="214"/>
    </row>
    <row r="1279" spans="13:14">
      <c r="M1279" s="214"/>
      <c r="N1279" s="214"/>
    </row>
    <row r="1280" spans="13:14">
      <c r="M1280" s="214"/>
      <c r="N1280" s="214"/>
    </row>
    <row r="1281" spans="13:14">
      <c r="M1281" s="214"/>
      <c r="N1281" s="214"/>
    </row>
    <row r="1282" spans="13:14">
      <c r="M1282" s="214"/>
      <c r="N1282" s="214"/>
    </row>
    <row r="1283" spans="13:14">
      <c r="M1283" s="214"/>
      <c r="N1283" s="214"/>
    </row>
    <row r="1284" spans="13:14">
      <c r="M1284" s="214"/>
      <c r="N1284" s="214"/>
    </row>
    <row r="1285" spans="13:14">
      <c r="M1285" s="214"/>
      <c r="N1285" s="214"/>
    </row>
    <row r="1286" spans="13:14">
      <c r="M1286" s="214"/>
      <c r="N1286" s="214"/>
    </row>
    <row r="1287" spans="13:14">
      <c r="M1287" s="214"/>
      <c r="N1287" s="214"/>
    </row>
    <row r="1288" spans="13:14">
      <c r="M1288" s="214"/>
      <c r="N1288" s="214"/>
    </row>
    <row r="1289" spans="13:14">
      <c r="M1289" s="214"/>
      <c r="N1289" s="214"/>
    </row>
    <row r="1290" spans="13:14">
      <c r="M1290" s="214"/>
      <c r="N1290" s="214"/>
    </row>
    <row r="1291" spans="13:14">
      <c r="M1291" s="214"/>
      <c r="N1291" s="214"/>
    </row>
    <row r="1292" spans="13:14">
      <c r="M1292" s="214"/>
      <c r="N1292" s="214"/>
    </row>
    <row r="1293" spans="13:14">
      <c r="M1293" s="214"/>
      <c r="N1293" s="214"/>
    </row>
    <row r="1294" spans="13:14">
      <c r="M1294" s="214"/>
      <c r="N1294" s="214"/>
    </row>
    <row r="1295" spans="13:14">
      <c r="M1295" s="214"/>
      <c r="N1295" s="214"/>
    </row>
    <row r="1296" spans="13:14">
      <c r="M1296" s="214"/>
      <c r="N1296" s="214"/>
    </row>
    <row r="1297" spans="13:14">
      <c r="M1297" s="214"/>
      <c r="N1297" s="214"/>
    </row>
    <row r="1298" spans="13:14">
      <c r="M1298" s="214"/>
      <c r="N1298" s="214"/>
    </row>
    <row r="1299" spans="13:14">
      <c r="M1299" s="214"/>
      <c r="N1299" s="214"/>
    </row>
    <row r="1300" spans="13:14">
      <c r="M1300" s="214"/>
      <c r="N1300" s="214"/>
    </row>
    <row r="1301" spans="13:14">
      <c r="M1301" s="214"/>
      <c r="N1301" s="214"/>
    </row>
    <row r="1302" spans="13:14">
      <c r="M1302" s="214"/>
      <c r="N1302" s="214"/>
    </row>
    <row r="1303" spans="13:14">
      <c r="M1303" s="214"/>
      <c r="N1303" s="214"/>
    </row>
    <row r="1304" spans="13:14">
      <c r="M1304" s="214"/>
      <c r="N1304" s="214"/>
    </row>
    <row r="1305" spans="13:14">
      <c r="M1305" s="214"/>
      <c r="N1305" s="214"/>
    </row>
    <row r="1306" spans="13:14">
      <c r="M1306" s="214"/>
      <c r="N1306" s="214"/>
    </row>
    <row r="1307" spans="13:14">
      <c r="M1307" s="214"/>
      <c r="N1307" s="214"/>
    </row>
    <row r="1308" spans="13:14">
      <c r="M1308" s="214"/>
      <c r="N1308" s="214"/>
    </row>
    <row r="1309" spans="13:14">
      <c r="M1309" s="214"/>
      <c r="N1309" s="214"/>
    </row>
    <row r="1310" spans="13:14">
      <c r="M1310" s="214"/>
      <c r="N1310" s="214"/>
    </row>
    <row r="1311" spans="13:14">
      <c r="M1311" s="214"/>
      <c r="N1311" s="214"/>
    </row>
    <row r="1312" spans="13:14">
      <c r="M1312" s="214"/>
      <c r="N1312" s="214"/>
    </row>
    <row r="1313" spans="13:14">
      <c r="M1313" s="214"/>
      <c r="N1313" s="214"/>
    </row>
    <row r="1314" spans="13:14">
      <c r="M1314" s="214"/>
      <c r="N1314" s="214"/>
    </row>
    <row r="1315" spans="13:14">
      <c r="M1315" s="214"/>
      <c r="N1315" s="214"/>
    </row>
    <row r="1316" spans="13:14">
      <c r="M1316" s="214"/>
      <c r="N1316" s="214"/>
    </row>
    <row r="1317" spans="13:14">
      <c r="M1317" s="214"/>
      <c r="N1317" s="214"/>
    </row>
    <row r="1318" spans="13:14">
      <c r="M1318" s="214"/>
      <c r="N1318" s="214"/>
    </row>
    <row r="1319" spans="13:14">
      <c r="M1319" s="214"/>
      <c r="N1319" s="214"/>
    </row>
    <row r="1320" spans="13:14">
      <c r="M1320" s="214"/>
      <c r="N1320" s="214"/>
    </row>
    <row r="1321" spans="13:14">
      <c r="M1321" s="214"/>
      <c r="N1321" s="214"/>
    </row>
    <row r="1322" spans="13:14">
      <c r="M1322" s="214"/>
      <c r="N1322" s="214"/>
    </row>
    <row r="1323" spans="13:14">
      <c r="M1323" s="214"/>
      <c r="N1323" s="214"/>
    </row>
    <row r="1324" spans="13:14">
      <c r="M1324" s="214"/>
      <c r="N1324" s="214"/>
    </row>
    <row r="1325" spans="13:14">
      <c r="M1325" s="214"/>
      <c r="N1325" s="214"/>
    </row>
    <row r="1326" spans="13:14">
      <c r="M1326" s="214"/>
      <c r="N1326" s="214"/>
    </row>
    <row r="1327" spans="13:14">
      <c r="M1327" s="214"/>
      <c r="N1327" s="214"/>
    </row>
    <row r="1328" spans="13:14">
      <c r="M1328" s="214"/>
      <c r="N1328" s="214"/>
    </row>
    <row r="1329" spans="13:14">
      <c r="M1329" s="214"/>
      <c r="N1329" s="214"/>
    </row>
    <row r="1330" spans="13:14">
      <c r="M1330" s="214"/>
      <c r="N1330" s="214"/>
    </row>
    <row r="1331" spans="13:14">
      <c r="M1331" s="214"/>
      <c r="N1331" s="214"/>
    </row>
    <row r="1332" spans="13:14">
      <c r="M1332" s="214"/>
      <c r="N1332" s="214"/>
    </row>
    <row r="1333" spans="13:14">
      <c r="M1333" s="214"/>
      <c r="N1333" s="214"/>
    </row>
    <row r="1334" spans="13:14">
      <c r="M1334" s="214"/>
      <c r="N1334" s="214"/>
    </row>
    <row r="1335" spans="13:14">
      <c r="M1335" s="214"/>
      <c r="N1335" s="214"/>
    </row>
    <row r="1336" spans="13:14">
      <c r="M1336" s="214"/>
      <c r="N1336" s="214"/>
    </row>
    <row r="1337" spans="13:14">
      <c r="M1337" s="214"/>
      <c r="N1337" s="214"/>
    </row>
    <row r="1338" spans="13:14">
      <c r="M1338" s="214"/>
      <c r="N1338" s="214"/>
    </row>
    <row r="1339" spans="13:14">
      <c r="M1339" s="214"/>
      <c r="N1339" s="214"/>
    </row>
    <row r="1340" spans="13:14">
      <c r="M1340" s="214"/>
      <c r="N1340" s="214"/>
    </row>
    <row r="1341" spans="13:14">
      <c r="M1341" s="214"/>
      <c r="N1341" s="214"/>
    </row>
    <row r="1342" spans="13:14">
      <c r="M1342" s="214"/>
      <c r="N1342" s="214"/>
    </row>
    <row r="1343" spans="13:14">
      <c r="M1343" s="214"/>
      <c r="N1343" s="214"/>
    </row>
    <row r="1344" spans="13:14">
      <c r="M1344" s="214"/>
      <c r="N1344" s="214"/>
    </row>
    <row r="1345" spans="13:14">
      <c r="M1345" s="214"/>
      <c r="N1345" s="214"/>
    </row>
    <row r="1346" spans="13:14">
      <c r="M1346" s="214"/>
      <c r="N1346" s="214"/>
    </row>
    <row r="1347" spans="13:14">
      <c r="M1347" s="214"/>
      <c r="N1347" s="214"/>
    </row>
    <row r="1348" spans="13:14">
      <c r="M1348" s="214"/>
      <c r="N1348" s="214"/>
    </row>
    <row r="1349" spans="13:14">
      <c r="M1349" s="214"/>
      <c r="N1349" s="214"/>
    </row>
    <row r="1350" spans="13:14">
      <c r="M1350" s="214"/>
      <c r="N1350" s="214"/>
    </row>
    <row r="1351" spans="13:14">
      <c r="M1351" s="214"/>
      <c r="N1351" s="214"/>
    </row>
    <row r="1352" spans="13:14">
      <c r="M1352" s="214"/>
      <c r="N1352" s="214"/>
    </row>
    <row r="1353" spans="13:14">
      <c r="M1353" s="214"/>
      <c r="N1353" s="214"/>
    </row>
    <row r="1354" spans="13:14">
      <c r="M1354" s="214"/>
      <c r="N1354" s="214"/>
    </row>
    <row r="1355" spans="13:14">
      <c r="M1355" s="214"/>
      <c r="N1355" s="214"/>
    </row>
    <row r="1356" spans="13:14">
      <c r="M1356" s="214"/>
      <c r="N1356" s="214"/>
    </row>
    <row r="1357" spans="13:14">
      <c r="M1357" s="214"/>
      <c r="N1357" s="214"/>
    </row>
    <row r="1358" spans="13:14">
      <c r="M1358" s="214"/>
      <c r="N1358" s="214"/>
    </row>
    <row r="1359" spans="13:14">
      <c r="M1359" s="214"/>
      <c r="N1359" s="214"/>
    </row>
    <row r="1360" spans="13:14">
      <c r="M1360" s="214"/>
      <c r="N1360" s="214"/>
    </row>
    <row r="1361" spans="13:14">
      <c r="M1361" s="214"/>
      <c r="N1361" s="214"/>
    </row>
    <row r="1362" spans="13:14">
      <c r="M1362" s="214"/>
      <c r="N1362" s="214"/>
    </row>
    <row r="1363" spans="13:14">
      <c r="M1363" s="214"/>
      <c r="N1363" s="214"/>
    </row>
    <row r="1364" spans="13:14">
      <c r="M1364" s="214"/>
      <c r="N1364" s="214"/>
    </row>
    <row r="1365" spans="13:14">
      <c r="M1365" s="214"/>
      <c r="N1365" s="214"/>
    </row>
    <row r="1366" spans="13:14">
      <c r="M1366" s="214"/>
      <c r="N1366" s="214"/>
    </row>
    <row r="1367" spans="13:14">
      <c r="M1367" s="214"/>
      <c r="N1367" s="214"/>
    </row>
    <row r="1368" spans="13:14">
      <c r="M1368" s="214"/>
      <c r="N1368" s="214"/>
    </row>
    <row r="1369" spans="13:14">
      <c r="M1369" s="214"/>
      <c r="N1369" s="214"/>
    </row>
    <row r="1370" spans="13:14">
      <c r="M1370" s="214"/>
      <c r="N1370" s="214"/>
    </row>
    <row r="1371" spans="13:14">
      <c r="M1371" s="214"/>
      <c r="N1371" s="214"/>
    </row>
    <row r="1372" spans="13:14">
      <c r="M1372" s="214"/>
      <c r="N1372" s="214"/>
    </row>
    <row r="1373" spans="13:14">
      <c r="M1373" s="214"/>
      <c r="N1373" s="214"/>
    </row>
    <row r="1374" spans="13:14">
      <c r="M1374" s="214"/>
      <c r="N1374" s="214"/>
    </row>
    <row r="1375" spans="13:14">
      <c r="M1375" s="214"/>
      <c r="N1375" s="214"/>
    </row>
    <row r="1376" spans="13:14">
      <c r="M1376" s="214"/>
      <c r="N1376" s="214"/>
    </row>
    <row r="1377" spans="13:14">
      <c r="M1377" s="214"/>
      <c r="N1377" s="214"/>
    </row>
    <row r="1378" spans="13:14">
      <c r="M1378" s="214"/>
      <c r="N1378" s="214"/>
    </row>
    <row r="1379" spans="13:14">
      <c r="M1379" s="214"/>
      <c r="N1379" s="214"/>
    </row>
    <row r="1380" spans="13:14">
      <c r="M1380" s="214"/>
      <c r="N1380" s="214"/>
    </row>
    <row r="1381" spans="13:14">
      <c r="M1381" s="214"/>
      <c r="N1381" s="214"/>
    </row>
    <row r="1382" spans="13:14">
      <c r="M1382" s="214"/>
      <c r="N1382" s="214"/>
    </row>
    <row r="1383" spans="13:14">
      <c r="M1383" s="214"/>
      <c r="N1383" s="214"/>
    </row>
    <row r="1384" spans="13:14">
      <c r="M1384" s="214"/>
      <c r="N1384" s="214"/>
    </row>
    <row r="1385" spans="13:14">
      <c r="M1385" s="214"/>
      <c r="N1385" s="214"/>
    </row>
    <row r="1386" spans="13:14">
      <c r="M1386" s="214"/>
      <c r="N1386" s="214"/>
    </row>
    <row r="1387" spans="13:14">
      <c r="M1387" s="214"/>
      <c r="N1387" s="214"/>
    </row>
    <row r="1388" spans="13:14">
      <c r="M1388" s="214"/>
      <c r="N1388" s="214"/>
    </row>
    <row r="1389" spans="13:14">
      <c r="M1389" s="214"/>
      <c r="N1389" s="214"/>
    </row>
    <row r="1390" spans="13:14">
      <c r="M1390" s="214"/>
      <c r="N1390" s="214"/>
    </row>
    <row r="1391" spans="13:14">
      <c r="M1391" s="214"/>
      <c r="N1391" s="214"/>
    </row>
    <row r="1392" spans="13:14">
      <c r="M1392" s="214"/>
      <c r="N1392" s="214"/>
    </row>
    <row r="1393" spans="13:14">
      <c r="M1393" s="214"/>
      <c r="N1393" s="214"/>
    </row>
    <row r="1394" spans="13:14">
      <c r="M1394" s="214"/>
      <c r="N1394" s="214"/>
    </row>
    <row r="1395" spans="13:14">
      <c r="M1395" s="214"/>
      <c r="N1395" s="214"/>
    </row>
    <row r="1396" spans="13:14">
      <c r="M1396" s="214"/>
      <c r="N1396" s="214"/>
    </row>
    <row r="1397" spans="13:14">
      <c r="M1397" s="214"/>
      <c r="N1397" s="214"/>
    </row>
    <row r="1398" spans="13:14">
      <c r="M1398" s="214"/>
      <c r="N1398" s="214"/>
    </row>
    <row r="1399" spans="13:14">
      <c r="M1399" s="214"/>
      <c r="N1399" s="214"/>
    </row>
    <row r="1400" spans="13:14">
      <c r="M1400" s="214"/>
      <c r="N1400" s="214"/>
    </row>
    <row r="1401" spans="13:14">
      <c r="M1401" s="214"/>
      <c r="N1401" s="214"/>
    </row>
    <row r="1402" spans="13:14">
      <c r="M1402" s="214"/>
      <c r="N1402" s="214"/>
    </row>
    <row r="1403" spans="13:14">
      <c r="M1403" s="214"/>
      <c r="N1403" s="214"/>
    </row>
    <row r="1404" spans="13:14">
      <c r="M1404" s="214"/>
      <c r="N1404" s="214"/>
    </row>
    <row r="1405" spans="13:14">
      <c r="M1405" s="214"/>
      <c r="N1405" s="214"/>
    </row>
    <row r="1406" spans="13:14">
      <c r="M1406" s="214"/>
      <c r="N1406" s="214"/>
    </row>
    <row r="1407" spans="13:14">
      <c r="M1407" s="214"/>
      <c r="N1407" s="214"/>
    </row>
    <row r="1408" spans="13:14">
      <c r="M1408" s="214"/>
      <c r="N1408" s="214"/>
    </row>
    <row r="1409" spans="13:14">
      <c r="M1409" s="214"/>
      <c r="N1409" s="214"/>
    </row>
    <row r="1410" spans="13:14">
      <c r="M1410" s="214"/>
      <c r="N1410" s="214"/>
    </row>
    <row r="1411" spans="13:14">
      <c r="M1411" s="214"/>
      <c r="N1411" s="214"/>
    </row>
    <row r="1412" spans="13:14">
      <c r="M1412" s="214"/>
      <c r="N1412" s="214"/>
    </row>
    <row r="1413" spans="13:14">
      <c r="M1413" s="214"/>
      <c r="N1413" s="214"/>
    </row>
    <row r="1414" spans="13:14">
      <c r="M1414" s="214"/>
      <c r="N1414" s="214"/>
    </row>
    <row r="1415" spans="13:14">
      <c r="M1415" s="214"/>
      <c r="N1415" s="214"/>
    </row>
    <row r="1416" spans="13:14">
      <c r="M1416" s="214"/>
      <c r="N1416" s="214"/>
    </row>
    <row r="1417" spans="13:14">
      <c r="M1417" s="214"/>
      <c r="N1417" s="214"/>
    </row>
    <row r="1418" spans="13:14">
      <c r="M1418" s="214"/>
      <c r="N1418" s="214"/>
    </row>
    <row r="1419" spans="13:14">
      <c r="M1419" s="214"/>
      <c r="N1419" s="214"/>
    </row>
    <row r="1420" spans="13:14">
      <c r="M1420" s="214"/>
      <c r="N1420" s="214"/>
    </row>
    <row r="1421" spans="13:14">
      <c r="M1421" s="214"/>
      <c r="N1421" s="214"/>
    </row>
    <row r="1422" spans="13:14">
      <c r="M1422" s="214"/>
      <c r="N1422" s="214"/>
    </row>
    <row r="1423" spans="13:14">
      <c r="M1423" s="214"/>
      <c r="N1423" s="214"/>
    </row>
    <row r="1424" spans="13:14">
      <c r="M1424" s="214"/>
      <c r="N1424" s="214"/>
    </row>
    <row r="1425" spans="13:14">
      <c r="M1425" s="214"/>
      <c r="N1425" s="214"/>
    </row>
    <row r="1426" spans="13:14">
      <c r="M1426" s="214"/>
      <c r="N1426" s="214"/>
    </row>
    <row r="1427" spans="13:14">
      <c r="M1427" s="214"/>
      <c r="N1427" s="214"/>
    </row>
    <row r="1428" spans="13:14">
      <c r="M1428" s="214"/>
      <c r="N1428" s="214"/>
    </row>
    <row r="1429" spans="13:14">
      <c r="M1429" s="214"/>
      <c r="N1429" s="214"/>
    </row>
    <row r="1430" spans="13:14">
      <c r="M1430" s="214"/>
      <c r="N1430" s="214"/>
    </row>
    <row r="1431" spans="13:14">
      <c r="M1431" s="214"/>
      <c r="N1431" s="214"/>
    </row>
    <row r="1432" spans="13:14">
      <c r="M1432" s="214"/>
      <c r="N1432" s="214"/>
    </row>
    <row r="1433" spans="13:14">
      <c r="M1433" s="214"/>
      <c r="N1433" s="214"/>
    </row>
    <row r="1434" spans="13:14">
      <c r="M1434" s="214"/>
      <c r="N1434" s="214"/>
    </row>
    <row r="1435" spans="13:14">
      <c r="M1435" s="214"/>
      <c r="N1435" s="214"/>
    </row>
    <row r="1436" spans="13:14">
      <c r="M1436" s="214"/>
      <c r="N1436" s="214"/>
    </row>
    <row r="1437" spans="13:14">
      <c r="M1437" s="214"/>
      <c r="N1437" s="214"/>
    </row>
    <row r="1438" spans="13:14">
      <c r="M1438" s="214"/>
      <c r="N1438" s="214"/>
    </row>
    <row r="1439" spans="13:14">
      <c r="M1439" s="214"/>
      <c r="N1439" s="214"/>
    </row>
    <row r="1440" spans="13:14">
      <c r="M1440" s="214"/>
      <c r="N1440" s="214"/>
    </row>
    <row r="1441" spans="13:14">
      <c r="M1441" s="214"/>
      <c r="N1441" s="214"/>
    </row>
    <row r="1442" spans="13:14">
      <c r="M1442" s="214"/>
      <c r="N1442" s="214"/>
    </row>
    <row r="1443" spans="13:14">
      <c r="M1443" s="214"/>
      <c r="N1443" s="214"/>
    </row>
    <row r="1444" spans="13:14">
      <c r="M1444" s="214"/>
      <c r="N1444" s="214"/>
    </row>
    <row r="1445" spans="13:14">
      <c r="M1445" s="214"/>
      <c r="N1445" s="214"/>
    </row>
    <row r="1446" spans="13:14">
      <c r="M1446" s="214"/>
      <c r="N1446" s="214"/>
    </row>
    <row r="1447" spans="13:14">
      <c r="M1447" s="214"/>
      <c r="N1447" s="214"/>
    </row>
    <row r="1448" spans="13:14">
      <c r="M1448" s="214"/>
      <c r="N1448" s="214"/>
    </row>
    <row r="1449" spans="13:14">
      <c r="M1449" s="214"/>
      <c r="N1449" s="214"/>
    </row>
    <row r="1450" spans="13:14">
      <c r="M1450" s="214"/>
      <c r="N1450" s="214"/>
    </row>
    <row r="1451" spans="13:14">
      <c r="M1451" s="214"/>
      <c r="N1451" s="214"/>
    </row>
    <row r="1452" spans="13:14">
      <c r="M1452" s="214"/>
      <c r="N1452" s="214"/>
    </row>
    <row r="1453" spans="13:14">
      <c r="M1453" s="214"/>
      <c r="N1453" s="214"/>
    </row>
    <row r="1454" spans="13:14">
      <c r="M1454" s="214"/>
      <c r="N1454" s="214"/>
    </row>
    <row r="1455" spans="13:14">
      <c r="M1455" s="214"/>
      <c r="N1455" s="214"/>
    </row>
    <row r="1456" spans="13:14">
      <c r="M1456" s="214"/>
      <c r="N1456" s="214"/>
    </row>
    <row r="1457" spans="13:14">
      <c r="M1457" s="214"/>
      <c r="N1457" s="214"/>
    </row>
    <row r="1458" spans="13:14">
      <c r="M1458" s="214"/>
      <c r="N1458" s="214"/>
    </row>
    <row r="1459" spans="13:14">
      <c r="M1459" s="214"/>
      <c r="N1459" s="214"/>
    </row>
    <row r="1460" spans="13:14">
      <c r="M1460" s="214"/>
      <c r="N1460" s="214"/>
    </row>
    <row r="1461" spans="13:14">
      <c r="M1461" s="214"/>
      <c r="N1461" s="214"/>
    </row>
    <row r="1462" spans="13:14">
      <c r="M1462" s="214"/>
      <c r="N1462" s="214"/>
    </row>
    <row r="1463" spans="13:14">
      <c r="M1463" s="214"/>
      <c r="N1463" s="214"/>
    </row>
    <row r="1464" spans="13:14">
      <c r="M1464" s="214"/>
      <c r="N1464" s="214"/>
    </row>
    <row r="1465" spans="13:14">
      <c r="M1465" s="214"/>
      <c r="N1465" s="214"/>
    </row>
    <row r="1466" spans="13:14">
      <c r="M1466" s="214"/>
      <c r="N1466" s="214"/>
    </row>
    <row r="1467" spans="13:14">
      <c r="M1467" s="214"/>
      <c r="N1467" s="214"/>
    </row>
    <row r="1468" spans="13:14">
      <c r="M1468" s="214"/>
      <c r="N1468" s="214"/>
    </row>
    <row r="1469" spans="13:14">
      <c r="M1469" s="214"/>
      <c r="N1469" s="214"/>
    </row>
    <row r="1470" spans="13:14">
      <c r="M1470" s="214"/>
      <c r="N1470" s="214"/>
    </row>
    <row r="1471" spans="13:14">
      <c r="M1471" s="214"/>
      <c r="N1471" s="214"/>
    </row>
    <row r="1472" spans="13:14">
      <c r="M1472" s="214"/>
      <c r="N1472" s="214"/>
    </row>
    <row r="1473" spans="13:14">
      <c r="M1473" s="214"/>
      <c r="N1473" s="214"/>
    </row>
    <row r="1474" spans="13:14">
      <c r="M1474" s="214"/>
      <c r="N1474" s="214"/>
    </row>
    <row r="1475" spans="13:14">
      <c r="M1475" s="214"/>
      <c r="N1475" s="214"/>
    </row>
    <row r="1476" spans="13:14">
      <c r="M1476" s="214"/>
      <c r="N1476" s="214"/>
    </row>
    <row r="1477" spans="13:14">
      <c r="M1477" s="214"/>
      <c r="N1477" s="214"/>
    </row>
    <row r="1478" spans="13:14">
      <c r="M1478" s="214"/>
      <c r="N1478" s="214"/>
    </row>
    <row r="1479" spans="13:14">
      <c r="M1479" s="214"/>
      <c r="N1479" s="214"/>
    </row>
    <row r="1480" spans="13:14">
      <c r="M1480" s="214"/>
      <c r="N1480" s="214"/>
    </row>
    <row r="1481" spans="13:14">
      <c r="M1481" s="214"/>
      <c r="N1481" s="214"/>
    </row>
    <row r="1482" spans="13:14">
      <c r="M1482" s="214"/>
      <c r="N1482" s="214"/>
    </row>
    <row r="1483" spans="13:14">
      <c r="M1483" s="214"/>
      <c r="N1483" s="214"/>
    </row>
    <row r="1484" spans="13:14">
      <c r="M1484" s="214"/>
      <c r="N1484" s="214"/>
    </row>
    <row r="1485" spans="13:14">
      <c r="M1485" s="214"/>
      <c r="N1485" s="214"/>
    </row>
    <row r="1486" spans="13:14">
      <c r="M1486" s="214"/>
      <c r="N1486" s="214"/>
    </row>
    <row r="1487" spans="13:14">
      <c r="M1487" s="214"/>
      <c r="N1487" s="214"/>
    </row>
    <row r="1488" spans="13:14">
      <c r="M1488" s="214"/>
      <c r="N1488" s="214"/>
    </row>
    <row r="1489" spans="13:14">
      <c r="M1489" s="214"/>
      <c r="N1489" s="214"/>
    </row>
    <row r="1490" spans="13:14">
      <c r="M1490" s="214"/>
      <c r="N1490" s="214"/>
    </row>
    <row r="1491" spans="13:14">
      <c r="M1491" s="214"/>
      <c r="N1491" s="214"/>
    </row>
    <row r="1492" spans="13:14">
      <c r="M1492" s="214"/>
      <c r="N1492" s="214"/>
    </row>
    <row r="1493" spans="13:14">
      <c r="M1493" s="214"/>
      <c r="N1493" s="214"/>
    </row>
    <row r="1494" spans="13:14">
      <c r="M1494" s="214"/>
      <c r="N1494" s="214"/>
    </row>
    <row r="1495" spans="13:14">
      <c r="M1495" s="214"/>
      <c r="N1495" s="214"/>
    </row>
    <row r="1496" spans="13:14">
      <c r="M1496" s="214"/>
      <c r="N1496" s="214"/>
    </row>
    <row r="1497" spans="13:14">
      <c r="M1497" s="214"/>
      <c r="N1497" s="214"/>
    </row>
    <row r="1498" spans="13:14">
      <c r="M1498" s="214"/>
      <c r="N1498" s="214"/>
    </row>
    <row r="1499" spans="13:14">
      <c r="M1499" s="214"/>
      <c r="N1499" s="214"/>
    </row>
    <row r="1500" spans="13:14">
      <c r="M1500" s="214"/>
      <c r="N1500" s="214"/>
    </row>
    <row r="1501" spans="13:14">
      <c r="M1501" s="214"/>
      <c r="N1501" s="214"/>
    </row>
    <row r="1502" spans="13:14">
      <c r="M1502" s="214"/>
      <c r="N1502" s="214"/>
    </row>
    <row r="1503" spans="13:14">
      <c r="M1503" s="214"/>
      <c r="N1503" s="214"/>
    </row>
    <row r="1504" spans="13:14">
      <c r="M1504" s="214"/>
      <c r="N1504" s="214"/>
    </row>
    <row r="1505" spans="13:14">
      <c r="M1505" s="214"/>
      <c r="N1505" s="214"/>
    </row>
    <row r="1506" spans="13:14">
      <c r="M1506" s="214"/>
      <c r="N1506" s="214"/>
    </row>
    <row r="1507" spans="13:14">
      <c r="M1507" s="214"/>
      <c r="N1507" s="214"/>
    </row>
    <row r="1508" spans="13:14">
      <c r="M1508" s="214"/>
      <c r="N1508" s="214"/>
    </row>
    <row r="1509" spans="13:14">
      <c r="M1509" s="214"/>
      <c r="N1509" s="214"/>
    </row>
    <row r="1510" spans="13:14">
      <c r="M1510" s="214"/>
      <c r="N1510" s="214"/>
    </row>
    <row r="1511" spans="13:14">
      <c r="M1511" s="214"/>
      <c r="N1511" s="214"/>
    </row>
    <row r="1512" spans="13:14">
      <c r="M1512" s="214"/>
      <c r="N1512" s="214"/>
    </row>
    <row r="1513" spans="13:14">
      <c r="M1513" s="214"/>
      <c r="N1513" s="214"/>
    </row>
    <row r="1514" spans="13:14">
      <c r="M1514" s="214"/>
      <c r="N1514" s="214"/>
    </row>
    <row r="1515" spans="13:14">
      <c r="M1515" s="214"/>
      <c r="N1515" s="214"/>
    </row>
    <row r="1516" spans="13:14">
      <c r="M1516" s="214"/>
      <c r="N1516" s="214"/>
    </row>
    <row r="1517" spans="13:14">
      <c r="M1517" s="214"/>
      <c r="N1517" s="214"/>
    </row>
    <row r="1518" spans="13:14">
      <c r="M1518" s="214"/>
      <c r="N1518" s="214"/>
    </row>
    <row r="1519" spans="13:14">
      <c r="M1519" s="214"/>
      <c r="N1519" s="214"/>
    </row>
    <row r="1520" spans="13:14">
      <c r="M1520" s="214"/>
      <c r="N1520" s="214"/>
    </row>
    <row r="1521" spans="13:14">
      <c r="M1521" s="214"/>
      <c r="N1521" s="214"/>
    </row>
    <row r="1522" spans="13:14">
      <c r="M1522" s="214"/>
      <c r="N1522" s="214"/>
    </row>
    <row r="1523" spans="13:14">
      <c r="M1523" s="214"/>
      <c r="N1523" s="214"/>
    </row>
    <row r="1524" spans="13:14">
      <c r="M1524" s="214"/>
      <c r="N1524" s="214"/>
    </row>
    <row r="1525" spans="13:14">
      <c r="M1525" s="214"/>
      <c r="N1525" s="214"/>
    </row>
    <row r="1526" spans="13:14">
      <c r="M1526" s="214"/>
      <c r="N1526" s="214"/>
    </row>
    <row r="1527" spans="13:14">
      <c r="M1527" s="214"/>
      <c r="N1527" s="214"/>
    </row>
    <row r="1528" spans="13:14">
      <c r="M1528" s="214"/>
      <c r="N1528" s="214"/>
    </row>
    <row r="1529" spans="13:14">
      <c r="M1529" s="214"/>
      <c r="N1529" s="214"/>
    </row>
    <row r="1530" spans="13:14">
      <c r="M1530" s="214"/>
      <c r="N1530" s="214"/>
    </row>
    <row r="1531" spans="13:14">
      <c r="M1531" s="214"/>
      <c r="N1531" s="214"/>
    </row>
    <row r="1532" spans="13:14">
      <c r="M1532" s="214"/>
      <c r="N1532" s="214"/>
    </row>
    <row r="1533" spans="13:14">
      <c r="M1533" s="214"/>
      <c r="N1533" s="214"/>
    </row>
    <row r="1534" spans="13:14">
      <c r="M1534" s="214"/>
      <c r="N1534" s="214"/>
    </row>
    <row r="1535" spans="13:14">
      <c r="M1535" s="214"/>
      <c r="N1535" s="214"/>
    </row>
    <row r="1536" spans="13:14">
      <c r="M1536" s="214"/>
      <c r="N1536" s="214"/>
    </row>
    <row r="1537" spans="13:14">
      <c r="M1537" s="214"/>
      <c r="N1537" s="214"/>
    </row>
    <row r="1538" spans="13:14">
      <c r="M1538" s="214"/>
      <c r="N1538" s="214"/>
    </row>
    <row r="1539" spans="13:14">
      <c r="M1539" s="214"/>
      <c r="N1539" s="214"/>
    </row>
    <row r="1540" spans="13:14">
      <c r="M1540" s="214"/>
      <c r="N1540" s="214"/>
    </row>
    <row r="1541" spans="13:14">
      <c r="M1541" s="214"/>
      <c r="N1541" s="214"/>
    </row>
    <row r="1542" spans="13:14">
      <c r="M1542" s="214"/>
      <c r="N1542" s="214"/>
    </row>
    <row r="1543" spans="13:14">
      <c r="M1543" s="214"/>
      <c r="N1543" s="214"/>
    </row>
    <row r="1544" spans="13:14">
      <c r="M1544" s="214"/>
      <c r="N1544" s="214"/>
    </row>
    <row r="1545" spans="13:14">
      <c r="M1545" s="214"/>
      <c r="N1545" s="214"/>
    </row>
    <row r="1546" spans="13:14">
      <c r="M1546" s="214"/>
      <c r="N1546" s="214"/>
    </row>
    <row r="1547" spans="13:14">
      <c r="M1547" s="214"/>
      <c r="N1547" s="214"/>
    </row>
    <row r="1548" spans="13:14">
      <c r="M1548" s="214"/>
      <c r="N1548" s="214"/>
    </row>
    <row r="1549" spans="13:14">
      <c r="M1549" s="214"/>
      <c r="N1549" s="214"/>
    </row>
    <row r="1550" spans="13:14">
      <c r="M1550" s="214"/>
      <c r="N1550" s="214"/>
    </row>
    <row r="1551" spans="13:14">
      <c r="M1551" s="214"/>
      <c r="N1551" s="214"/>
    </row>
    <row r="1552" spans="13:14">
      <c r="M1552" s="214"/>
      <c r="N1552" s="214"/>
    </row>
    <row r="1553" spans="13:14">
      <c r="M1553" s="214"/>
      <c r="N1553" s="214"/>
    </row>
    <row r="1554" spans="13:14">
      <c r="M1554" s="214"/>
      <c r="N1554" s="214"/>
    </row>
    <row r="1555" spans="13:14">
      <c r="M1555" s="214"/>
      <c r="N1555" s="214"/>
    </row>
    <row r="1556" spans="13:14">
      <c r="M1556" s="214"/>
      <c r="N1556" s="214"/>
    </row>
    <row r="1557" spans="13:14">
      <c r="M1557" s="214"/>
      <c r="N1557" s="214"/>
    </row>
    <row r="1558" spans="13:14">
      <c r="M1558" s="214"/>
      <c r="N1558" s="214"/>
    </row>
    <row r="1559" spans="13:14">
      <c r="M1559" s="214"/>
      <c r="N1559" s="214"/>
    </row>
    <row r="1560" spans="13:14">
      <c r="M1560" s="214"/>
      <c r="N1560" s="214"/>
    </row>
    <row r="1561" spans="13:14">
      <c r="M1561" s="214"/>
      <c r="N1561" s="214"/>
    </row>
    <row r="1562" spans="13:14">
      <c r="M1562" s="214"/>
      <c r="N1562" s="214"/>
    </row>
    <row r="1563" spans="13:14">
      <c r="M1563" s="214"/>
      <c r="N1563" s="214"/>
    </row>
    <row r="1564" spans="13:14">
      <c r="M1564" s="214"/>
      <c r="N1564" s="214"/>
    </row>
    <row r="1565" spans="13:14">
      <c r="M1565" s="214"/>
      <c r="N1565" s="214"/>
    </row>
    <row r="1566" spans="13:14">
      <c r="M1566" s="214"/>
      <c r="N1566" s="214"/>
    </row>
    <row r="1567" spans="13:14">
      <c r="M1567" s="214"/>
      <c r="N1567" s="214"/>
    </row>
    <row r="1568" spans="13:14">
      <c r="M1568" s="214"/>
      <c r="N1568" s="214"/>
    </row>
    <row r="1569" spans="13:14">
      <c r="M1569" s="214"/>
      <c r="N1569" s="214"/>
    </row>
    <row r="1570" spans="13:14">
      <c r="M1570" s="214"/>
      <c r="N1570" s="214"/>
    </row>
    <row r="1571" spans="13:14">
      <c r="M1571" s="214"/>
      <c r="N1571" s="214"/>
    </row>
    <row r="1572" spans="13:14">
      <c r="M1572" s="214"/>
      <c r="N1572" s="214"/>
    </row>
    <row r="1573" spans="13:14">
      <c r="M1573" s="214"/>
      <c r="N1573" s="214"/>
    </row>
    <row r="1574" spans="13:14">
      <c r="M1574" s="214"/>
      <c r="N1574" s="214"/>
    </row>
    <row r="1575" spans="13:14">
      <c r="M1575" s="214"/>
      <c r="N1575" s="214"/>
    </row>
    <row r="1576" spans="13:14">
      <c r="M1576" s="214"/>
      <c r="N1576" s="214"/>
    </row>
    <row r="1577" spans="13:14">
      <c r="M1577" s="214"/>
      <c r="N1577" s="214"/>
    </row>
    <row r="1578" spans="13:14">
      <c r="M1578" s="214"/>
      <c r="N1578" s="214"/>
    </row>
    <row r="1579" spans="13:14">
      <c r="M1579" s="214"/>
      <c r="N1579" s="214"/>
    </row>
    <row r="1580" spans="13:14">
      <c r="M1580" s="214"/>
      <c r="N1580" s="214"/>
    </row>
    <row r="1581" spans="13:14">
      <c r="M1581" s="214"/>
      <c r="N1581" s="214"/>
    </row>
    <row r="1582" spans="13:14">
      <c r="M1582" s="214"/>
      <c r="N1582" s="214"/>
    </row>
    <row r="1583" spans="13:14">
      <c r="M1583" s="214"/>
      <c r="N1583" s="214"/>
    </row>
    <row r="1584" spans="13:14">
      <c r="M1584" s="214"/>
      <c r="N1584" s="214"/>
    </row>
    <row r="1585" spans="13:14">
      <c r="M1585" s="214"/>
      <c r="N1585" s="214"/>
    </row>
    <row r="1586" spans="13:14">
      <c r="M1586" s="214"/>
      <c r="N1586" s="214"/>
    </row>
    <row r="1587" spans="13:14">
      <c r="M1587" s="214"/>
      <c r="N1587" s="214"/>
    </row>
    <row r="1588" spans="13:14">
      <c r="M1588" s="214"/>
      <c r="N1588" s="214"/>
    </row>
    <row r="1589" spans="13:14">
      <c r="M1589" s="214"/>
      <c r="N1589" s="214"/>
    </row>
    <row r="1590" spans="13:14">
      <c r="M1590" s="214"/>
      <c r="N1590" s="214"/>
    </row>
    <row r="1591" spans="13:14">
      <c r="M1591" s="214"/>
      <c r="N1591" s="214"/>
    </row>
    <row r="1592" spans="13:14">
      <c r="M1592" s="214"/>
      <c r="N1592" s="214"/>
    </row>
    <row r="1593" spans="13:14">
      <c r="M1593" s="214"/>
      <c r="N1593" s="214"/>
    </row>
    <row r="1594" spans="13:14">
      <c r="M1594" s="214"/>
      <c r="N1594" s="214"/>
    </row>
    <row r="1595" spans="13:14">
      <c r="M1595" s="214"/>
      <c r="N1595" s="214"/>
    </row>
    <row r="1596" spans="13:14">
      <c r="M1596" s="214"/>
      <c r="N1596" s="214"/>
    </row>
    <row r="1597" spans="13:14">
      <c r="M1597" s="214"/>
      <c r="N1597" s="214"/>
    </row>
    <row r="1598" spans="13:14">
      <c r="M1598" s="214"/>
      <c r="N1598" s="214"/>
    </row>
    <row r="1599" spans="13:14">
      <c r="M1599" s="214"/>
      <c r="N1599" s="214"/>
    </row>
    <row r="1600" spans="13:14">
      <c r="M1600" s="214"/>
      <c r="N1600" s="214"/>
    </row>
    <row r="1601" spans="13:14">
      <c r="M1601" s="214"/>
      <c r="N1601" s="214"/>
    </row>
    <row r="1602" spans="13:14">
      <c r="M1602" s="214"/>
      <c r="N1602" s="214"/>
    </row>
    <row r="1603" spans="13:14">
      <c r="M1603" s="214"/>
      <c r="N1603" s="214"/>
    </row>
    <row r="1604" spans="13:14">
      <c r="M1604" s="214"/>
      <c r="N1604" s="214"/>
    </row>
    <row r="1605" spans="13:14">
      <c r="M1605" s="214"/>
      <c r="N1605" s="214"/>
    </row>
    <row r="1606" spans="13:14">
      <c r="M1606" s="214"/>
      <c r="N1606" s="214"/>
    </row>
    <row r="1607" spans="13:14">
      <c r="M1607" s="214"/>
      <c r="N1607" s="214"/>
    </row>
    <row r="1608" spans="13:14">
      <c r="M1608" s="214"/>
      <c r="N1608" s="214"/>
    </row>
    <row r="1609" spans="13:14">
      <c r="M1609" s="214"/>
      <c r="N1609" s="214"/>
    </row>
    <row r="1610" spans="13:14">
      <c r="M1610" s="214"/>
      <c r="N1610" s="214"/>
    </row>
    <row r="1611" spans="13:14">
      <c r="M1611" s="214"/>
      <c r="N1611" s="214"/>
    </row>
    <row r="1612" spans="13:14">
      <c r="M1612" s="214"/>
      <c r="N1612" s="214"/>
    </row>
    <row r="1613" spans="13:14">
      <c r="M1613" s="214"/>
      <c r="N1613" s="214"/>
    </row>
    <row r="1614" spans="13:14">
      <c r="M1614" s="214"/>
      <c r="N1614" s="214"/>
    </row>
    <row r="1615" spans="13:14">
      <c r="M1615" s="214"/>
      <c r="N1615" s="214"/>
    </row>
    <row r="1616" spans="13:14">
      <c r="M1616" s="214"/>
      <c r="N1616" s="214"/>
    </row>
    <row r="1617" spans="13:14">
      <c r="M1617" s="214"/>
      <c r="N1617" s="214"/>
    </row>
    <row r="1618" spans="13:14">
      <c r="M1618" s="214"/>
      <c r="N1618" s="214"/>
    </row>
    <row r="1619" spans="13:14">
      <c r="M1619" s="214"/>
      <c r="N1619" s="214"/>
    </row>
    <row r="1620" spans="13:14">
      <c r="M1620" s="214"/>
      <c r="N1620" s="214"/>
    </row>
    <row r="1621" spans="13:14">
      <c r="M1621" s="214"/>
      <c r="N1621" s="214"/>
    </row>
    <row r="1622" spans="13:14">
      <c r="M1622" s="214"/>
      <c r="N1622" s="214"/>
    </row>
    <row r="1623" spans="13:14">
      <c r="M1623" s="214"/>
      <c r="N1623" s="214"/>
    </row>
    <row r="1624" spans="13:14">
      <c r="M1624" s="214"/>
      <c r="N1624" s="214"/>
    </row>
    <row r="1625" spans="13:14">
      <c r="M1625" s="214"/>
      <c r="N1625" s="214"/>
    </row>
    <row r="1626" spans="13:14">
      <c r="M1626" s="214"/>
      <c r="N1626" s="214"/>
    </row>
    <row r="1627" spans="13:14">
      <c r="M1627" s="214"/>
      <c r="N1627" s="214"/>
    </row>
    <row r="1628" spans="13:14">
      <c r="M1628" s="214"/>
      <c r="N1628" s="214"/>
    </row>
    <row r="1629" spans="13:14">
      <c r="M1629" s="214"/>
      <c r="N1629" s="214"/>
    </row>
    <row r="1630" spans="13:14">
      <c r="M1630" s="214"/>
      <c r="N1630" s="214"/>
    </row>
    <row r="1631" spans="13:14">
      <c r="M1631" s="214"/>
      <c r="N1631" s="214"/>
    </row>
    <row r="1632" spans="13:14">
      <c r="M1632" s="214"/>
      <c r="N1632" s="214"/>
    </row>
    <row r="1633" spans="13:14">
      <c r="M1633" s="214"/>
      <c r="N1633" s="214"/>
    </row>
    <row r="1634" spans="13:14">
      <c r="M1634" s="214"/>
      <c r="N1634" s="214"/>
    </row>
    <row r="1635" spans="13:14">
      <c r="M1635" s="214"/>
      <c r="N1635" s="214"/>
    </row>
    <row r="1636" spans="13:14">
      <c r="M1636" s="214"/>
      <c r="N1636" s="214"/>
    </row>
    <row r="1637" spans="13:14">
      <c r="M1637" s="214"/>
      <c r="N1637" s="214"/>
    </row>
    <row r="1638" spans="13:14">
      <c r="M1638" s="214"/>
      <c r="N1638" s="214"/>
    </row>
    <row r="1639" spans="13:14">
      <c r="M1639" s="214"/>
      <c r="N1639" s="214"/>
    </row>
    <row r="1640" spans="13:14">
      <c r="M1640" s="214"/>
      <c r="N1640" s="214"/>
    </row>
    <row r="1641" spans="13:14">
      <c r="M1641" s="214"/>
      <c r="N1641" s="214"/>
    </row>
    <row r="1642" spans="13:14">
      <c r="M1642" s="214"/>
      <c r="N1642" s="214"/>
    </row>
    <row r="1643" spans="13:14">
      <c r="M1643" s="214"/>
      <c r="N1643" s="214"/>
    </row>
    <row r="1644" spans="13:14">
      <c r="M1644" s="214"/>
      <c r="N1644" s="214"/>
    </row>
    <row r="1645" spans="13:14">
      <c r="M1645" s="214"/>
      <c r="N1645" s="214"/>
    </row>
    <row r="1646" spans="13:14">
      <c r="M1646" s="214"/>
      <c r="N1646" s="214"/>
    </row>
    <row r="1647" spans="13:14">
      <c r="M1647" s="214"/>
      <c r="N1647" s="214"/>
    </row>
    <row r="1648" spans="13:14">
      <c r="M1648" s="214"/>
      <c r="N1648" s="214"/>
    </row>
    <row r="1649" spans="13:14">
      <c r="M1649" s="214"/>
      <c r="N1649" s="214"/>
    </row>
    <row r="1650" spans="13:14">
      <c r="M1650" s="214"/>
      <c r="N1650" s="214"/>
    </row>
    <row r="1651" spans="13:14">
      <c r="M1651" s="214"/>
      <c r="N1651" s="214"/>
    </row>
    <row r="1652" spans="13:14">
      <c r="M1652" s="214"/>
      <c r="N1652" s="214"/>
    </row>
    <row r="1653" spans="13:14">
      <c r="M1653" s="214"/>
      <c r="N1653" s="214"/>
    </row>
    <row r="1654" spans="13:14">
      <c r="M1654" s="214"/>
      <c r="N1654" s="214"/>
    </row>
    <row r="1655" spans="13:14">
      <c r="M1655" s="214"/>
      <c r="N1655" s="214"/>
    </row>
    <row r="1656" spans="13:14">
      <c r="M1656" s="214"/>
      <c r="N1656" s="214"/>
    </row>
    <row r="1657" spans="13:14">
      <c r="M1657" s="214"/>
      <c r="N1657" s="214"/>
    </row>
    <row r="1658" spans="13:14">
      <c r="M1658" s="214"/>
      <c r="N1658" s="214"/>
    </row>
    <row r="1659" spans="13:14">
      <c r="M1659" s="214"/>
      <c r="N1659" s="214"/>
    </row>
    <row r="1660" spans="13:14">
      <c r="M1660" s="214"/>
      <c r="N1660" s="214"/>
    </row>
    <row r="1661" spans="13:14">
      <c r="M1661" s="214"/>
      <c r="N1661" s="214"/>
    </row>
    <row r="1662" spans="13:14">
      <c r="M1662" s="214"/>
      <c r="N1662" s="214"/>
    </row>
    <row r="1663" spans="13:14">
      <c r="M1663" s="214"/>
      <c r="N1663" s="214"/>
    </row>
    <row r="1664" spans="13:14">
      <c r="M1664" s="214"/>
      <c r="N1664" s="214"/>
    </row>
    <row r="1665" spans="13:14">
      <c r="M1665" s="214"/>
      <c r="N1665" s="214"/>
    </row>
    <row r="1666" spans="13:14">
      <c r="M1666" s="214"/>
      <c r="N1666" s="214"/>
    </row>
    <row r="1667" spans="13:14">
      <c r="M1667" s="214"/>
      <c r="N1667" s="214"/>
    </row>
    <row r="1668" spans="13:14">
      <c r="M1668" s="214"/>
      <c r="N1668" s="214"/>
    </row>
    <row r="1669" spans="13:14">
      <c r="M1669" s="214"/>
      <c r="N1669" s="214"/>
    </row>
    <row r="1670" spans="13:14">
      <c r="M1670" s="214"/>
      <c r="N1670" s="214"/>
    </row>
    <row r="1671" spans="13:14">
      <c r="M1671" s="214"/>
      <c r="N1671" s="214"/>
    </row>
    <row r="1672" spans="13:14">
      <c r="M1672" s="214"/>
      <c r="N1672" s="214"/>
    </row>
    <row r="1673" spans="13:14">
      <c r="M1673" s="214"/>
      <c r="N1673" s="214"/>
    </row>
    <row r="1674" spans="13:14">
      <c r="M1674" s="214"/>
      <c r="N1674" s="214"/>
    </row>
    <row r="1675" spans="13:14">
      <c r="M1675" s="214"/>
      <c r="N1675" s="214"/>
    </row>
    <row r="1676" spans="13:14">
      <c r="M1676" s="214"/>
      <c r="N1676" s="214"/>
    </row>
    <row r="1677" spans="13:14">
      <c r="M1677" s="214"/>
      <c r="N1677" s="214"/>
    </row>
    <row r="1678" spans="13:14">
      <c r="M1678" s="214"/>
      <c r="N1678" s="214"/>
    </row>
    <row r="1679" spans="13:14">
      <c r="M1679" s="214"/>
      <c r="N1679" s="214"/>
    </row>
    <row r="1680" spans="13:14">
      <c r="M1680" s="214"/>
      <c r="N1680" s="214"/>
    </row>
    <row r="1681" spans="13:14">
      <c r="M1681" s="214"/>
      <c r="N1681" s="214"/>
    </row>
    <row r="1682" spans="13:14">
      <c r="M1682" s="214"/>
      <c r="N1682" s="214"/>
    </row>
    <row r="1683" spans="13:14">
      <c r="M1683" s="214"/>
      <c r="N1683" s="214"/>
    </row>
    <row r="1684" spans="13:14">
      <c r="M1684" s="214"/>
      <c r="N1684" s="214"/>
    </row>
    <row r="1685" spans="13:14">
      <c r="M1685" s="214"/>
      <c r="N1685" s="214"/>
    </row>
    <row r="1686" spans="13:14">
      <c r="M1686" s="214"/>
      <c r="N1686" s="214"/>
    </row>
    <row r="1687" spans="13:14">
      <c r="M1687" s="214"/>
      <c r="N1687" s="214"/>
    </row>
    <row r="1688" spans="13:14">
      <c r="M1688" s="214"/>
      <c r="N1688" s="214"/>
    </row>
    <row r="1689" spans="13:14">
      <c r="M1689" s="214"/>
      <c r="N1689" s="214"/>
    </row>
    <row r="1690" spans="13:14">
      <c r="M1690" s="214"/>
      <c r="N1690" s="214"/>
    </row>
    <row r="1691" spans="13:14">
      <c r="M1691" s="214"/>
      <c r="N1691" s="214"/>
    </row>
    <row r="1692" spans="13:14">
      <c r="M1692" s="214"/>
      <c r="N1692" s="214"/>
    </row>
    <row r="1693" spans="13:14">
      <c r="M1693" s="214"/>
      <c r="N1693" s="214"/>
    </row>
    <row r="1694" spans="13:14">
      <c r="M1694" s="214"/>
      <c r="N1694" s="214"/>
    </row>
    <row r="1695" spans="13:14">
      <c r="M1695" s="214"/>
      <c r="N1695" s="214"/>
    </row>
    <row r="1696" spans="13:14">
      <c r="M1696" s="214"/>
      <c r="N1696" s="214"/>
    </row>
    <row r="1697" spans="13:14">
      <c r="M1697" s="214"/>
      <c r="N1697" s="214"/>
    </row>
    <row r="1698" spans="13:14">
      <c r="M1698" s="214"/>
      <c r="N1698" s="214"/>
    </row>
    <row r="1699" spans="13:14">
      <c r="M1699" s="214"/>
      <c r="N1699" s="214"/>
    </row>
    <row r="1700" spans="13:14">
      <c r="M1700" s="214"/>
      <c r="N1700" s="214"/>
    </row>
    <row r="1701" spans="13:14">
      <c r="M1701" s="214"/>
      <c r="N1701" s="214"/>
    </row>
    <row r="1702" spans="13:14">
      <c r="M1702" s="214"/>
      <c r="N1702" s="214"/>
    </row>
    <row r="1703" spans="13:14">
      <c r="M1703" s="214"/>
      <c r="N1703" s="214"/>
    </row>
    <row r="1704" spans="13:14">
      <c r="M1704" s="214"/>
      <c r="N1704" s="214"/>
    </row>
    <row r="1705" spans="13:14">
      <c r="M1705" s="214"/>
      <c r="N1705" s="214"/>
    </row>
    <row r="1706" spans="13:14">
      <c r="M1706" s="214"/>
      <c r="N1706" s="214"/>
    </row>
    <row r="1707" spans="13:14">
      <c r="M1707" s="214"/>
      <c r="N1707" s="214"/>
    </row>
    <row r="1708" spans="13:14">
      <c r="M1708" s="214"/>
      <c r="N1708" s="214"/>
    </row>
    <row r="1709" spans="13:14">
      <c r="M1709" s="214"/>
      <c r="N1709" s="214"/>
    </row>
    <row r="1710" spans="13:14">
      <c r="M1710" s="214"/>
      <c r="N1710" s="214"/>
    </row>
    <row r="1711" spans="13:14">
      <c r="M1711" s="214"/>
      <c r="N1711" s="214"/>
    </row>
    <row r="1712" spans="13:14">
      <c r="M1712" s="214"/>
      <c r="N1712" s="214"/>
    </row>
    <row r="1713" spans="13:14">
      <c r="M1713" s="214"/>
      <c r="N1713" s="214"/>
    </row>
    <row r="1714" spans="13:14">
      <c r="M1714" s="214"/>
      <c r="N1714" s="214"/>
    </row>
    <row r="1715" spans="13:14">
      <c r="M1715" s="214"/>
      <c r="N1715" s="214"/>
    </row>
    <row r="1716" spans="13:14">
      <c r="M1716" s="214"/>
      <c r="N1716" s="214"/>
    </row>
    <row r="1717" spans="13:14">
      <c r="M1717" s="214"/>
      <c r="N1717" s="214"/>
    </row>
    <row r="1718" spans="13:14">
      <c r="M1718" s="214"/>
      <c r="N1718" s="214"/>
    </row>
    <row r="1719" spans="13:14">
      <c r="M1719" s="214"/>
      <c r="N1719" s="214"/>
    </row>
    <row r="1720" spans="13:14">
      <c r="M1720" s="214"/>
      <c r="N1720" s="214"/>
    </row>
    <row r="1721" spans="13:14">
      <c r="M1721" s="214"/>
      <c r="N1721" s="214"/>
    </row>
    <row r="1722" spans="13:14">
      <c r="M1722" s="214"/>
      <c r="N1722" s="214"/>
    </row>
    <row r="1723" spans="13:14">
      <c r="M1723" s="214"/>
      <c r="N1723" s="214"/>
    </row>
    <row r="1724" spans="13:14">
      <c r="M1724" s="214"/>
      <c r="N1724" s="214"/>
    </row>
    <row r="1725" spans="13:14">
      <c r="M1725" s="214"/>
      <c r="N1725" s="214"/>
    </row>
    <row r="1726" spans="13:14">
      <c r="M1726" s="214"/>
      <c r="N1726" s="214"/>
    </row>
    <row r="1727" spans="13:14">
      <c r="M1727" s="214"/>
      <c r="N1727" s="214"/>
    </row>
    <row r="1728" spans="13:14">
      <c r="M1728" s="214"/>
      <c r="N1728" s="214"/>
    </row>
    <row r="1729" spans="13:14">
      <c r="M1729" s="214"/>
      <c r="N1729" s="214"/>
    </row>
    <row r="1730" spans="13:14">
      <c r="M1730" s="214"/>
      <c r="N1730" s="214"/>
    </row>
    <row r="1731" spans="13:14">
      <c r="M1731" s="214"/>
      <c r="N1731" s="214"/>
    </row>
    <row r="1732" spans="13:14">
      <c r="M1732" s="214"/>
      <c r="N1732" s="214"/>
    </row>
    <row r="1733" spans="13:14">
      <c r="M1733" s="214"/>
      <c r="N1733" s="214"/>
    </row>
    <row r="1734" spans="13:14">
      <c r="M1734" s="214"/>
      <c r="N1734" s="214"/>
    </row>
    <row r="1735" spans="13:14">
      <c r="M1735" s="214"/>
      <c r="N1735" s="214"/>
    </row>
    <row r="1736" spans="13:14">
      <c r="M1736" s="214"/>
      <c r="N1736" s="214"/>
    </row>
    <row r="1737" spans="13:14">
      <c r="M1737" s="214"/>
      <c r="N1737" s="214"/>
    </row>
    <row r="1738" spans="13:14">
      <c r="M1738" s="214"/>
      <c r="N1738" s="214"/>
    </row>
    <row r="1739" spans="13:14">
      <c r="M1739" s="214"/>
      <c r="N1739" s="214"/>
    </row>
    <row r="1740" spans="13:14">
      <c r="M1740" s="214"/>
      <c r="N1740" s="214"/>
    </row>
    <row r="1741" spans="13:14">
      <c r="M1741" s="214"/>
      <c r="N1741" s="214"/>
    </row>
    <row r="1742" spans="13:14">
      <c r="M1742" s="214"/>
      <c r="N1742" s="214"/>
    </row>
    <row r="1743" spans="13:14">
      <c r="M1743" s="214"/>
      <c r="N1743" s="214"/>
    </row>
    <row r="1744" spans="13:14">
      <c r="M1744" s="214"/>
      <c r="N1744" s="214"/>
    </row>
    <row r="1745" spans="13:14">
      <c r="M1745" s="214"/>
      <c r="N1745" s="214"/>
    </row>
    <row r="1746" spans="13:14">
      <c r="M1746" s="214"/>
      <c r="N1746" s="214"/>
    </row>
    <row r="1747" spans="13:14">
      <c r="M1747" s="214"/>
      <c r="N1747" s="214"/>
    </row>
    <row r="1748" spans="13:14">
      <c r="M1748" s="214"/>
      <c r="N1748" s="214"/>
    </row>
    <row r="1749" spans="13:14">
      <c r="M1749" s="214"/>
      <c r="N1749" s="214"/>
    </row>
    <row r="1750" spans="13:14">
      <c r="M1750" s="214"/>
      <c r="N1750" s="214"/>
    </row>
    <row r="1751" spans="13:14">
      <c r="M1751" s="214"/>
      <c r="N1751" s="214"/>
    </row>
    <row r="1752" spans="13:14">
      <c r="M1752" s="214"/>
      <c r="N1752" s="214"/>
    </row>
    <row r="1753" spans="13:14">
      <c r="M1753" s="214"/>
      <c r="N1753" s="214"/>
    </row>
    <row r="1754" spans="13:14">
      <c r="M1754" s="214"/>
      <c r="N1754" s="214"/>
    </row>
    <row r="1755" spans="13:14">
      <c r="M1755" s="214"/>
      <c r="N1755" s="214"/>
    </row>
    <row r="1756" spans="13:14">
      <c r="M1756" s="214"/>
      <c r="N1756" s="214"/>
    </row>
    <row r="1757" spans="13:14">
      <c r="M1757" s="214"/>
      <c r="N1757" s="214"/>
    </row>
    <row r="1758" spans="13:14">
      <c r="M1758" s="214"/>
      <c r="N1758" s="214"/>
    </row>
    <row r="1759" spans="13:14">
      <c r="M1759" s="214"/>
      <c r="N1759" s="214"/>
    </row>
    <row r="1760" spans="13:14">
      <c r="M1760" s="214"/>
      <c r="N1760" s="214"/>
    </row>
    <row r="1761" spans="13:14">
      <c r="M1761" s="214"/>
      <c r="N1761" s="214"/>
    </row>
    <row r="1762" spans="13:14">
      <c r="M1762" s="214"/>
      <c r="N1762" s="214"/>
    </row>
    <row r="1763" spans="13:14">
      <c r="M1763" s="214"/>
      <c r="N1763" s="214"/>
    </row>
    <row r="1764" spans="13:14">
      <c r="M1764" s="214"/>
      <c r="N1764" s="214"/>
    </row>
    <row r="1765" spans="13:14">
      <c r="M1765" s="214"/>
      <c r="N1765" s="214"/>
    </row>
    <row r="1766" spans="13:14">
      <c r="M1766" s="214"/>
      <c r="N1766" s="214"/>
    </row>
    <row r="1767" spans="13:14">
      <c r="M1767" s="214"/>
      <c r="N1767" s="214"/>
    </row>
    <row r="1768" spans="13:14">
      <c r="M1768" s="214"/>
      <c r="N1768" s="214"/>
    </row>
    <row r="1769" spans="13:14">
      <c r="M1769" s="214"/>
      <c r="N1769" s="214"/>
    </row>
    <row r="1770" spans="13:14">
      <c r="M1770" s="214"/>
      <c r="N1770" s="214"/>
    </row>
    <row r="1771" spans="13:14">
      <c r="M1771" s="214"/>
      <c r="N1771" s="214"/>
    </row>
    <row r="1772" spans="13:14">
      <c r="M1772" s="214"/>
      <c r="N1772" s="214"/>
    </row>
    <row r="1773" spans="13:14">
      <c r="M1773" s="214"/>
      <c r="N1773" s="214"/>
    </row>
    <row r="1774" spans="13:14">
      <c r="M1774" s="214"/>
      <c r="N1774" s="214"/>
    </row>
    <row r="1775" spans="13:14">
      <c r="M1775" s="214"/>
      <c r="N1775" s="214"/>
    </row>
    <row r="1776" spans="13:14">
      <c r="M1776" s="214"/>
      <c r="N1776" s="214"/>
    </row>
    <row r="1777" spans="13:14">
      <c r="M1777" s="214"/>
      <c r="N1777" s="214"/>
    </row>
    <row r="1778" spans="13:14">
      <c r="M1778" s="214"/>
      <c r="N1778" s="214"/>
    </row>
    <row r="1779" spans="13:14">
      <c r="M1779" s="214"/>
      <c r="N1779" s="214"/>
    </row>
    <row r="1780" spans="13:14">
      <c r="M1780" s="214"/>
      <c r="N1780" s="214"/>
    </row>
    <row r="1781" spans="13:14">
      <c r="M1781" s="214"/>
      <c r="N1781" s="214"/>
    </row>
    <row r="1782" spans="13:14">
      <c r="M1782" s="214"/>
      <c r="N1782" s="214"/>
    </row>
    <row r="1783" spans="13:14">
      <c r="M1783" s="214"/>
      <c r="N1783" s="214"/>
    </row>
    <row r="1784" spans="13:14">
      <c r="M1784" s="214"/>
      <c r="N1784" s="214"/>
    </row>
    <row r="1785" spans="13:14">
      <c r="M1785" s="214"/>
      <c r="N1785" s="214"/>
    </row>
    <row r="1786" spans="13:14">
      <c r="M1786" s="214"/>
      <c r="N1786" s="214"/>
    </row>
    <row r="1787" spans="13:14">
      <c r="M1787" s="214"/>
      <c r="N1787" s="214"/>
    </row>
    <row r="1788" spans="13:14">
      <c r="M1788" s="214"/>
      <c r="N1788" s="214"/>
    </row>
    <row r="1789" spans="13:14">
      <c r="M1789" s="214"/>
      <c r="N1789" s="214"/>
    </row>
    <row r="1790" spans="13:14">
      <c r="M1790" s="214"/>
      <c r="N1790" s="214"/>
    </row>
    <row r="1791" spans="13:14">
      <c r="M1791" s="214"/>
      <c r="N1791" s="214"/>
    </row>
    <row r="1792" spans="13:14">
      <c r="M1792" s="214"/>
      <c r="N1792" s="214"/>
    </row>
    <row r="1793" spans="13:14">
      <c r="M1793" s="214"/>
      <c r="N1793" s="214"/>
    </row>
    <row r="1794" spans="13:14">
      <c r="M1794" s="214"/>
      <c r="N1794" s="214"/>
    </row>
    <row r="1795" spans="13:14">
      <c r="M1795" s="214"/>
      <c r="N1795" s="214"/>
    </row>
    <row r="1796" spans="13:14">
      <c r="M1796" s="214"/>
      <c r="N1796" s="214"/>
    </row>
    <row r="1797" spans="13:14">
      <c r="M1797" s="214"/>
      <c r="N1797" s="214"/>
    </row>
    <row r="1798" spans="13:14">
      <c r="M1798" s="214"/>
      <c r="N1798" s="214"/>
    </row>
    <row r="1799" spans="13:14">
      <c r="M1799" s="214"/>
      <c r="N1799" s="214"/>
    </row>
    <row r="1800" spans="13:14">
      <c r="M1800" s="214"/>
      <c r="N1800" s="214"/>
    </row>
    <row r="1801" spans="13:14">
      <c r="M1801" s="214"/>
      <c r="N1801" s="214"/>
    </row>
    <row r="1802" spans="13:14">
      <c r="M1802" s="214"/>
      <c r="N1802" s="214"/>
    </row>
    <row r="1803" spans="13:14">
      <c r="M1803" s="214"/>
      <c r="N1803" s="214"/>
    </row>
    <row r="1804" spans="13:14">
      <c r="M1804" s="214"/>
      <c r="N1804" s="214"/>
    </row>
    <row r="1805" spans="13:14">
      <c r="M1805" s="214"/>
      <c r="N1805" s="214"/>
    </row>
    <row r="1806" spans="13:14">
      <c r="M1806" s="214"/>
      <c r="N1806" s="214"/>
    </row>
    <row r="1807" spans="13:14">
      <c r="M1807" s="214"/>
      <c r="N1807" s="214"/>
    </row>
    <row r="1808" spans="13:14">
      <c r="M1808" s="214"/>
      <c r="N1808" s="214"/>
    </row>
    <row r="1809" spans="13:14">
      <c r="M1809" s="214"/>
      <c r="N1809" s="214"/>
    </row>
    <row r="1810" spans="13:14">
      <c r="M1810" s="214"/>
      <c r="N1810" s="214"/>
    </row>
    <row r="1811" spans="13:14">
      <c r="M1811" s="214"/>
      <c r="N1811" s="214"/>
    </row>
    <row r="1812" spans="13:14">
      <c r="M1812" s="214"/>
      <c r="N1812" s="214"/>
    </row>
    <row r="1813" spans="13:14">
      <c r="M1813" s="214"/>
      <c r="N1813" s="214"/>
    </row>
    <row r="1814" spans="13:14">
      <c r="M1814" s="214"/>
      <c r="N1814" s="214"/>
    </row>
    <row r="1815" spans="13:14">
      <c r="M1815" s="214"/>
      <c r="N1815" s="214"/>
    </row>
    <row r="1816" spans="13:14">
      <c r="M1816" s="214"/>
      <c r="N1816" s="214"/>
    </row>
    <row r="1817" spans="13:14">
      <c r="M1817" s="214"/>
      <c r="N1817" s="214"/>
    </row>
    <row r="1818" spans="13:14">
      <c r="M1818" s="214"/>
      <c r="N1818" s="214"/>
    </row>
    <row r="1819" spans="13:14">
      <c r="M1819" s="214"/>
      <c r="N1819" s="214"/>
    </row>
    <row r="1820" spans="13:14">
      <c r="M1820" s="214"/>
      <c r="N1820" s="214"/>
    </row>
    <row r="1821" spans="13:14">
      <c r="M1821" s="214"/>
      <c r="N1821" s="214"/>
    </row>
    <row r="1822" spans="13:14">
      <c r="M1822" s="214"/>
      <c r="N1822" s="214"/>
    </row>
    <row r="1823" spans="13:14">
      <c r="M1823" s="214"/>
      <c r="N1823" s="214"/>
    </row>
    <row r="1824" spans="13:14">
      <c r="M1824" s="214"/>
      <c r="N1824" s="214"/>
    </row>
    <row r="1825" spans="13:14">
      <c r="M1825" s="214"/>
      <c r="N1825" s="214"/>
    </row>
    <row r="1826" spans="13:14">
      <c r="M1826" s="214"/>
      <c r="N1826" s="214"/>
    </row>
    <row r="1827" spans="13:14">
      <c r="M1827" s="214"/>
      <c r="N1827" s="214"/>
    </row>
    <row r="1828" spans="13:14">
      <c r="M1828" s="214"/>
      <c r="N1828" s="214"/>
    </row>
    <row r="1829" spans="13:14">
      <c r="M1829" s="214"/>
      <c r="N1829" s="214"/>
    </row>
    <row r="1830" spans="13:14">
      <c r="M1830" s="214"/>
      <c r="N1830" s="214"/>
    </row>
    <row r="1831" spans="13:14">
      <c r="M1831" s="214"/>
      <c r="N1831" s="214"/>
    </row>
    <row r="1832" spans="13:14">
      <c r="M1832" s="214"/>
      <c r="N1832" s="214"/>
    </row>
    <row r="1833" spans="13:14">
      <c r="M1833" s="214"/>
      <c r="N1833" s="214"/>
    </row>
    <row r="1834" spans="13:14">
      <c r="M1834" s="214"/>
      <c r="N1834" s="214"/>
    </row>
    <row r="1835" spans="13:14">
      <c r="M1835" s="214"/>
      <c r="N1835" s="214"/>
    </row>
    <row r="1836" spans="13:14">
      <c r="M1836" s="214"/>
      <c r="N1836" s="214"/>
    </row>
    <row r="1837" spans="13:14">
      <c r="M1837" s="214"/>
      <c r="N1837" s="214"/>
    </row>
    <row r="1838" spans="13:14">
      <c r="M1838" s="214"/>
      <c r="N1838" s="214"/>
    </row>
    <row r="1839" spans="13:14">
      <c r="M1839" s="214"/>
      <c r="N1839" s="214"/>
    </row>
    <row r="1840" spans="13:14">
      <c r="M1840" s="214"/>
      <c r="N1840" s="214"/>
    </row>
    <row r="1841" spans="13:14">
      <c r="M1841" s="214"/>
      <c r="N1841" s="214"/>
    </row>
    <row r="1842" spans="13:14">
      <c r="M1842" s="214"/>
      <c r="N1842" s="214"/>
    </row>
    <row r="1843" spans="13:14">
      <c r="M1843" s="214"/>
      <c r="N1843" s="214"/>
    </row>
    <row r="1844" spans="13:14">
      <c r="M1844" s="214"/>
      <c r="N1844" s="214"/>
    </row>
    <row r="1845" spans="13:14">
      <c r="M1845" s="214"/>
      <c r="N1845" s="214"/>
    </row>
    <row r="1846" spans="13:14">
      <c r="M1846" s="214"/>
      <c r="N1846" s="214"/>
    </row>
    <row r="1847" spans="13:14">
      <c r="M1847" s="214"/>
      <c r="N1847" s="214"/>
    </row>
    <row r="1848" spans="13:14">
      <c r="M1848" s="214"/>
      <c r="N1848" s="214"/>
    </row>
    <row r="1849" spans="13:14">
      <c r="M1849" s="214"/>
      <c r="N1849" s="214"/>
    </row>
    <row r="1850" spans="13:14">
      <c r="M1850" s="214"/>
      <c r="N1850" s="214"/>
    </row>
    <row r="1851" spans="13:14">
      <c r="M1851" s="214"/>
      <c r="N1851" s="214"/>
    </row>
    <row r="1852" spans="13:14">
      <c r="M1852" s="214"/>
      <c r="N1852" s="214"/>
    </row>
    <row r="1853" spans="13:14">
      <c r="M1853" s="214"/>
      <c r="N1853" s="214"/>
    </row>
    <row r="1854" spans="13:14">
      <c r="M1854" s="214"/>
      <c r="N1854" s="214"/>
    </row>
    <row r="1855" spans="13:14">
      <c r="M1855" s="214"/>
      <c r="N1855" s="214"/>
    </row>
    <row r="1856" spans="13:14">
      <c r="M1856" s="214"/>
      <c r="N1856" s="214"/>
    </row>
    <row r="1857" spans="13:14">
      <c r="M1857" s="214"/>
      <c r="N1857" s="214"/>
    </row>
    <row r="1858" spans="13:14">
      <c r="M1858" s="214"/>
      <c r="N1858" s="214"/>
    </row>
    <row r="1859" spans="13:14">
      <c r="M1859" s="214"/>
      <c r="N1859" s="214"/>
    </row>
    <row r="1860" spans="13:14">
      <c r="M1860" s="214"/>
      <c r="N1860" s="214"/>
    </row>
    <row r="1861" spans="13:14">
      <c r="M1861" s="214"/>
      <c r="N1861" s="214"/>
    </row>
    <row r="1862" spans="13:14">
      <c r="M1862" s="214"/>
      <c r="N1862" s="214"/>
    </row>
    <row r="1863" spans="13:14">
      <c r="M1863" s="214"/>
      <c r="N1863" s="214"/>
    </row>
    <row r="1864" spans="13:14">
      <c r="M1864" s="214"/>
      <c r="N1864" s="214"/>
    </row>
    <row r="1865" spans="13:14">
      <c r="M1865" s="214"/>
      <c r="N1865" s="214"/>
    </row>
    <row r="1866" spans="13:14">
      <c r="M1866" s="214"/>
      <c r="N1866" s="214"/>
    </row>
    <row r="1867" spans="13:14">
      <c r="M1867" s="214"/>
      <c r="N1867" s="214"/>
    </row>
    <row r="1868" spans="13:14">
      <c r="M1868" s="214"/>
      <c r="N1868" s="214"/>
    </row>
    <row r="1869" spans="13:14">
      <c r="M1869" s="214"/>
      <c r="N1869" s="214"/>
    </row>
    <row r="1870" spans="13:14">
      <c r="M1870" s="214"/>
      <c r="N1870" s="214"/>
    </row>
    <row r="1871" spans="13:14">
      <c r="M1871" s="214"/>
      <c r="N1871" s="214"/>
    </row>
    <row r="1872" spans="13:14">
      <c r="M1872" s="214"/>
      <c r="N1872" s="214"/>
    </row>
    <row r="1873" spans="13:14">
      <c r="M1873" s="214"/>
      <c r="N1873" s="214"/>
    </row>
    <row r="1874" spans="13:14">
      <c r="M1874" s="214"/>
      <c r="N1874" s="214"/>
    </row>
    <row r="1875" spans="13:14">
      <c r="M1875" s="214"/>
      <c r="N1875" s="214"/>
    </row>
    <row r="1876" spans="13:14">
      <c r="M1876" s="214"/>
      <c r="N1876" s="214"/>
    </row>
    <row r="1877" spans="13:14">
      <c r="M1877" s="214"/>
      <c r="N1877" s="214"/>
    </row>
    <row r="1878" spans="13:14">
      <c r="M1878" s="214"/>
      <c r="N1878" s="214"/>
    </row>
    <row r="1879" spans="13:14">
      <c r="M1879" s="214"/>
      <c r="N1879" s="214"/>
    </row>
    <row r="1880" spans="13:14">
      <c r="M1880" s="214"/>
      <c r="N1880" s="214"/>
    </row>
    <row r="1881" spans="13:14">
      <c r="M1881" s="214"/>
      <c r="N1881" s="214"/>
    </row>
    <row r="1882" spans="13:14">
      <c r="M1882" s="214"/>
      <c r="N1882" s="214"/>
    </row>
    <row r="1883" spans="13:14">
      <c r="M1883" s="214"/>
      <c r="N1883" s="214"/>
    </row>
    <row r="1884" spans="13:14">
      <c r="M1884" s="214"/>
      <c r="N1884" s="214"/>
    </row>
    <row r="1885" spans="13:14">
      <c r="M1885" s="214"/>
      <c r="N1885" s="214"/>
    </row>
    <row r="1886" spans="13:14">
      <c r="M1886" s="214"/>
      <c r="N1886" s="214"/>
    </row>
    <row r="1887" spans="13:14">
      <c r="M1887" s="214"/>
      <c r="N1887" s="214"/>
    </row>
    <row r="1888" spans="13:14">
      <c r="M1888" s="214"/>
      <c r="N1888" s="214"/>
    </row>
    <row r="1889" spans="13:14">
      <c r="M1889" s="214"/>
      <c r="N1889" s="214"/>
    </row>
    <row r="1890" spans="13:14">
      <c r="M1890" s="214"/>
      <c r="N1890" s="214"/>
    </row>
    <row r="1891" spans="13:14">
      <c r="M1891" s="214"/>
      <c r="N1891" s="214"/>
    </row>
    <row r="1892" spans="13:14">
      <c r="M1892" s="214"/>
      <c r="N1892" s="214"/>
    </row>
    <row r="1893" spans="13:14">
      <c r="M1893" s="214"/>
      <c r="N1893" s="214"/>
    </row>
    <row r="1894" spans="13:14">
      <c r="M1894" s="214"/>
      <c r="N1894" s="214"/>
    </row>
    <row r="1895" spans="13:14">
      <c r="M1895" s="214"/>
      <c r="N1895" s="214"/>
    </row>
    <row r="1896" spans="13:14">
      <c r="M1896" s="214"/>
      <c r="N1896" s="214"/>
    </row>
    <row r="1897" spans="13:14">
      <c r="M1897" s="214"/>
      <c r="N1897" s="214"/>
    </row>
    <row r="1898" spans="13:14">
      <c r="M1898" s="214"/>
      <c r="N1898" s="214"/>
    </row>
    <row r="1899" spans="13:14">
      <c r="M1899" s="214"/>
      <c r="N1899" s="214"/>
    </row>
    <row r="1900" spans="13:14">
      <c r="M1900" s="214"/>
      <c r="N1900" s="214"/>
    </row>
    <row r="1901" spans="13:14">
      <c r="M1901" s="214"/>
      <c r="N1901" s="214"/>
    </row>
    <row r="1902" spans="13:14">
      <c r="M1902" s="214"/>
      <c r="N1902" s="214"/>
    </row>
    <row r="1903" spans="13:14">
      <c r="M1903" s="214"/>
      <c r="N1903" s="214"/>
    </row>
    <row r="1904" spans="13:14">
      <c r="M1904" s="214"/>
      <c r="N1904" s="214"/>
    </row>
    <row r="1905" spans="13:14">
      <c r="M1905" s="214"/>
      <c r="N1905" s="214"/>
    </row>
    <row r="1906" spans="13:14">
      <c r="M1906" s="214"/>
      <c r="N1906" s="214"/>
    </row>
    <row r="1907" spans="13:14">
      <c r="M1907" s="214"/>
      <c r="N1907" s="214"/>
    </row>
    <row r="1908" spans="13:14">
      <c r="M1908" s="214"/>
      <c r="N1908" s="214"/>
    </row>
    <row r="1909" spans="13:14">
      <c r="M1909" s="214"/>
      <c r="N1909" s="214"/>
    </row>
    <row r="1910" spans="13:14">
      <c r="M1910" s="214"/>
      <c r="N1910" s="214"/>
    </row>
    <row r="1911" spans="13:14">
      <c r="M1911" s="214"/>
      <c r="N1911" s="214"/>
    </row>
    <row r="1912" spans="13:14">
      <c r="M1912" s="214"/>
      <c r="N1912" s="214"/>
    </row>
    <row r="1913" spans="13:14">
      <c r="M1913" s="214"/>
      <c r="N1913" s="214"/>
    </row>
    <row r="1914" spans="13:14">
      <c r="M1914" s="214"/>
      <c r="N1914" s="214"/>
    </row>
    <row r="1915" spans="13:14">
      <c r="M1915" s="214"/>
      <c r="N1915" s="214"/>
    </row>
    <row r="1916" spans="13:14">
      <c r="M1916" s="214"/>
      <c r="N1916" s="214"/>
    </row>
    <row r="1917" spans="13:14">
      <c r="M1917" s="214"/>
      <c r="N1917" s="214"/>
    </row>
    <row r="1918" spans="13:14">
      <c r="M1918" s="214"/>
      <c r="N1918" s="214"/>
    </row>
    <row r="1919" spans="13:14">
      <c r="M1919" s="214"/>
      <c r="N1919" s="214"/>
    </row>
    <row r="1920" spans="13:14">
      <c r="M1920" s="214"/>
      <c r="N1920" s="214"/>
    </row>
    <row r="1921" spans="13:14">
      <c r="M1921" s="214"/>
      <c r="N1921" s="214"/>
    </row>
    <row r="1922" spans="13:14">
      <c r="M1922" s="214"/>
      <c r="N1922" s="214"/>
    </row>
    <row r="1923" spans="13:14">
      <c r="M1923" s="214"/>
      <c r="N1923" s="214"/>
    </row>
    <row r="1924" spans="13:14">
      <c r="M1924" s="214"/>
      <c r="N1924" s="214"/>
    </row>
    <row r="1925" spans="13:14">
      <c r="M1925" s="214"/>
      <c r="N1925" s="214"/>
    </row>
    <row r="1926" spans="13:14">
      <c r="M1926" s="214"/>
      <c r="N1926" s="214"/>
    </row>
    <row r="1927" spans="13:14">
      <c r="M1927" s="214"/>
      <c r="N1927" s="214"/>
    </row>
    <row r="1928" spans="13:14">
      <c r="M1928" s="214"/>
      <c r="N1928" s="214"/>
    </row>
    <row r="1929" spans="13:14">
      <c r="M1929" s="214"/>
      <c r="N1929" s="214"/>
    </row>
    <row r="1930" spans="13:14">
      <c r="M1930" s="214"/>
      <c r="N1930" s="214"/>
    </row>
    <row r="1931" spans="13:14">
      <c r="M1931" s="214"/>
      <c r="N1931" s="214"/>
    </row>
    <row r="1932" spans="13:14">
      <c r="M1932" s="214"/>
      <c r="N1932" s="214"/>
    </row>
    <row r="1933" spans="13:14">
      <c r="M1933" s="214"/>
      <c r="N1933" s="214"/>
    </row>
    <row r="1934" spans="13:14">
      <c r="M1934" s="214"/>
      <c r="N1934" s="214"/>
    </row>
    <row r="1935" spans="13:14">
      <c r="M1935" s="214"/>
      <c r="N1935" s="214"/>
    </row>
    <row r="1936" spans="13:14">
      <c r="M1936" s="214"/>
      <c r="N1936" s="214"/>
    </row>
    <row r="1937" spans="13:14">
      <c r="M1937" s="214"/>
      <c r="N1937" s="214"/>
    </row>
    <row r="1938" spans="13:14">
      <c r="M1938" s="214"/>
      <c r="N1938" s="214"/>
    </row>
    <row r="1939" spans="13:14">
      <c r="M1939" s="214"/>
      <c r="N1939" s="214"/>
    </row>
    <row r="1940" spans="13:14">
      <c r="M1940" s="214"/>
      <c r="N1940" s="214"/>
    </row>
    <row r="1941" spans="13:14">
      <c r="M1941" s="214"/>
      <c r="N1941" s="214"/>
    </row>
    <row r="1942" spans="13:14">
      <c r="M1942" s="214"/>
      <c r="N1942" s="214"/>
    </row>
    <row r="1943" spans="13:14">
      <c r="M1943" s="214"/>
      <c r="N1943" s="214"/>
    </row>
    <row r="1944" spans="13:14">
      <c r="M1944" s="214"/>
      <c r="N1944" s="214"/>
    </row>
    <row r="1945" spans="13:14">
      <c r="M1945" s="214"/>
      <c r="N1945" s="214"/>
    </row>
    <row r="1946" spans="13:14">
      <c r="M1946" s="214"/>
      <c r="N1946" s="214"/>
    </row>
    <row r="1947" spans="13:14">
      <c r="M1947" s="214"/>
      <c r="N1947" s="214"/>
    </row>
    <row r="1948" spans="13:14">
      <c r="M1948" s="214"/>
      <c r="N1948" s="214"/>
    </row>
    <row r="1949" spans="13:14">
      <c r="M1949" s="214"/>
      <c r="N1949" s="214"/>
    </row>
    <row r="1950" spans="13:14">
      <c r="M1950" s="214"/>
      <c r="N1950" s="214"/>
    </row>
    <row r="1951" spans="13:14">
      <c r="M1951" s="214"/>
      <c r="N1951" s="214"/>
    </row>
    <row r="1952" spans="13:14">
      <c r="M1952" s="214"/>
      <c r="N1952" s="214"/>
    </row>
    <row r="1953" spans="13:14">
      <c r="M1953" s="214"/>
      <c r="N1953" s="214"/>
    </row>
    <row r="1954" spans="13:14">
      <c r="M1954" s="214"/>
      <c r="N1954" s="214"/>
    </row>
    <row r="1955" spans="13:14">
      <c r="M1955" s="214"/>
      <c r="N1955" s="214"/>
    </row>
    <row r="1956" spans="13:14">
      <c r="M1956" s="214"/>
      <c r="N1956" s="214"/>
    </row>
    <row r="1957" spans="13:14">
      <c r="M1957" s="214"/>
      <c r="N1957" s="214"/>
    </row>
    <row r="1958" spans="13:14">
      <c r="M1958" s="214"/>
      <c r="N1958" s="214"/>
    </row>
    <row r="1959" spans="13:14">
      <c r="M1959" s="214"/>
      <c r="N1959" s="214"/>
    </row>
    <row r="1960" spans="13:14">
      <c r="M1960" s="214"/>
      <c r="N1960" s="214"/>
    </row>
    <row r="1961" spans="13:14">
      <c r="M1961" s="214"/>
      <c r="N1961" s="214"/>
    </row>
    <row r="1962" spans="13:14">
      <c r="M1962" s="214"/>
      <c r="N1962" s="214"/>
    </row>
    <row r="1963" spans="13:14">
      <c r="M1963" s="214"/>
      <c r="N1963" s="214"/>
    </row>
    <row r="1964" spans="13:14">
      <c r="M1964" s="214"/>
      <c r="N1964" s="214"/>
    </row>
    <row r="1965" spans="13:14">
      <c r="M1965" s="214"/>
      <c r="N1965" s="214"/>
    </row>
    <row r="1966" spans="13:14">
      <c r="M1966" s="214"/>
      <c r="N1966" s="214"/>
    </row>
    <row r="1967" spans="13:14">
      <c r="M1967" s="214"/>
      <c r="N1967" s="214"/>
    </row>
    <row r="1968" spans="13:14">
      <c r="M1968" s="214"/>
      <c r="N1968" s="214"/>
    </row>
    <row r="1969" spans="13:14">
      <c r="M1969" s="214"/>
      <c r="N1969" s="214"/>
    </row>
    <row r="1970" spans="13:14">
      <c r="M1970" s="214"/>
      <c r="N1970" s="214"/>
    </row>
    <row r="1971" spans="13:14">
      <c r="M1971" s="214"/>
      <c r="N1971" s="214"/>
    </row>
    <row r="1972" spans="13:14">
      <c r="M1972" s="214"/>
      <c r="N1972" s="214"/>
    </row>
    <row r="1973" spans="13:14">
      <c r="M1973" s="214"/>
      <c r="N1973" s="214"/>
    </row>
    <row r="1974" spans="13:14">
      <c r="M1974" s="214"/>
      <c r="N1974" s="214"/>
    </row>
    <row r="1975" spans="13:14">
      <c r="M1975" s="214"/>
      <c r="N1975" s="214"/>
    </row>
    <row r="1976" spans="13:14">
      <c r="M1976" s="214"/>
      <c r="N1976" s="214"/>
    </row>
    <row r="1977" spans="13:14">
      <c r="M1977" s="214"/>
      <c r="N1977" s="214"/>
    </row>
    <row r="1978" spans="13:14">
      <c r="M1978" s="214"/>
      <c r="N1978" s="214"/>
    </row>
    <row r="1979" spans="13:14">
      <c r="M1979" s="214"/>
      <c r="N1979" s="214"/>
    </row>
    <row r="1980" spans="13:14">
      <c r="M1980" s="214"/>
      <c r="N1980" s="214"/>
    </row>
    <row r="1981" spans="13:14">
      <c r="M1981" s="214"/>
      <c r="N1981" s="214"/>
    </row>
    <row r="1982" spans="13:14">
      <c r="M1982" s="214"/>
      <c r="N1982" s="214"/>
    </row>
    <row r="1983" spans="13:14">
      <c r="M1983" s="214"/>
      <c r="N1983" s="214"/>
    </row>
    <row r="1984" spans="13:14">
      <c r="M1984" s="214"/>
      <c r="N1984" s="214"/>
    </row>
    <row r="1985" spans="13:14">
      <c r="M1985" s="214"/>
      <c r="N1985" s="214"/>
    </row>
    <row r="1986" spans="13:14">
      <c r="M1986" s="214"/>
      <c r="N1986" s="214"/>
    </row>
    <row r="1987" spans="13:14">
      <c r="M1987" s="214"/>
      <c r="N1987" s="214"/>
    </row>
    <row r="1988" spans="13:14">
      <c r="M1988" s="214"/>
      <c r="N1988" s="214"/>
    </row>
    <row r="1989" spans="13:14">
      <c r="M1989" s="214"/>
      <c r="N1989" s="214"/>
    </row>
    <row r="1990" spans="13:14">
      <c r="M1990" s="214"/>
      <c r="N1990" s="214"/>
    </row>
    <row r="1991" spans="13:14">
      <c r="M1991" s="214"/>
      <c r="N1991" s="214"/>
    </row>
    <row r="1992" spans="13:14">
      <c r="M1992" s="214"/>
      <c r="N1992" s="214"/>
    </row>
    <row r="1993" spans="13:14">
      <c r="M1993" s="214"/>
      <c r="N1993" s="214"/>
    </row>
    <row r="1994" spans="13:14">
      <c r="M1994" s="214"/>
      <c r="N1994" s="214"/>
    </row>
    <row r="1995" spans="13:14">
      <c r="M1995" s="214"/>
      <c r="N1995" s="214"/>
    </row>
    <row r="1996" spans="13:14">
      <c r="M1996" s="214"/>
      <c r="N1996" s="214"/>
    </row>
    <row r="1997" spans="13:14">
      <c r="M1997" s="214"/>
      <c r="N1997" s="214"/>
    </row>
    <row r="1998" spans="13:14">
      <c r="M1998" s="214"/>
      <c r="N1998" s="214"/>
    </row>
    <row r="1999" spans="13:14">
      <c r="M1999" s="214"/>
      <c r="N1999" s="214"/>
    </row>
    <row r="2000" spans="13:14">
      <c r="M2000" s="214"/>
      <c r="N2000" s="214"/>
    </row>
    <row r="2001" spans="13:14">
      <c r="M2001" s="214"/>
      <c r="N2001" s="214"/>
    </row>
    <row r="2002" spans="13:14">
      <c r="M2002" s="214"/>
      <c r="N2002" s="214"/>
    </row>
    <row r="2003" spans="13:14">
      <c r="M2003" s="214"/>
      <c r="N2003" s="214"/>
    </row>
    <row r="2004" spans="13:14">
      <c r="M2004" s="214"/>
      <c r="N2004" s="214"/>
    </row>
    <row r="2005" spans="13:14">
      <c r="M2005" s="214"/>
      <c r="N2005" s="214"/>
    </row>
    <row r="2006" spans="13:14">
      <c r="M2006" s="214"/>
      <c r="N2006" s="214"/>
    </row>
    <row r="2007" spans="13:14">
      <c r="M2007" s="214"/>
      <c r="N2007" s="214"/>
    </row>
    <row r="2008" spans="13:14">
      <c r="M2008" s="214"/>
      <c r="N2008" s="214"/>
    </row>
    <row r="2009" spans="13:14">
      <c r="M2009" s="214"/>
      <c r="N2009" s="214"/>
    </row>
    <row r="2010" spans="13:14">
      <c r="M2010" s="214"/>
      <c r="N2010" s="214"/>
    </row>
    <row r="2011" spans="13:14">
      <c r="M2011" s="214"/>
      <c r="N2011" s="214"/>
    </row>
    <row r="2012" spans="13:14">
      <c r="M2012" s="214"/>
      <c r="N2012" s="214"/>
    </row>
    <row r="2013" spans="13:14">
      <c r="M2013" s="214"/>
      <c r="N2013" s="214"/>
    </row>
    <row r="2014" spans="13:14">
      <c r="M2014" s="214"/>
      <c r="N2014" s="214"/>
    </row>
    <row r="2015" spans="13:14">
      <c r="M2015" s="214"/>
      <c r="N2015" s="214"/>
    </row>
    <row r="2016" spans="13:14">
      <c r="M2016" s="214"/>
      <c r="N2016" s="214"/>
    </row>
    <row r="2017" spans="13:14">
      <c r="M2017" s="214"/>
      <c r="N2017" s="214"/>
    </row>
    <row r="2018" spans="13:14">
      <c r="M2018" s="214"/>
      <c r="N2018" s="214"/>
    </row>
    <row r="2019" spans="13:14">
      <c r="M2019" s="214"/>
      <c r="N2019" s="214"/>
    </row>
    <row r="2020" spans="13:14">
      <c r="M2020" s="214"/>
      <c r="N2020" s="214"/>
    </row>
    <row r="2021" spans="13:14">
      <c r="M2021" s="214"/>
      <c r="N2021" s="214"/>
    </row>
    <row r="2022" spans="13:14">
      <c r="M2022" s="214"/>
      <c r="N2022" s="214"/>
    </row>
    <row r="2023" spans="13:14">
      <c r="M2023" s="214"/>
      <c r="N2023" s="214"/>
    </row>
    <row r="2024" spans="13:14">
      <c r="M2024" s="214"/>
      <c r="N2024" s="214"/>
    </row>
    <row r="2025" spans="13:14">
      <c r="M2025" s="214"/>
      <c r="N2025" s="214"/>
    </row>
    <row r="2026" spans="13:14">
      <c r="M2026" s="214"/>
      <c r="N2026" s="214"/>
    </row>
    <row r="2027" spans="13:14">
      <c r="M2027" s="214"/>
      <c r="N2027" s="214"/>
    </row>
    <row r="2028" spans="13:14">
      <c r="M2028" s="214"/>
      <c r="N2028" s="214"/>
    </row>
    <row r="2029" spans="13:14">
      <c r="M2029" s="214"/>
      <c r="N2029" s="214"/>
    </row>
    <row r="2030" spans="13:14">
      <c r="M2030" s="214"/>
      <c r="N2030" s="214"/>
    </row>
    <row r="2031" spans="13:14">
      <c r="M2031" s="214"/>
      <c r="N2031" s="214"/>
    </row>
    <row r="2032" spans="13:14">
      <c r="M2032" s="214"/>
      <c r="N2032" s="214"/>
    </row>
    <row r="2033" spans="13:14">
      <c r="M2033" s="214"/>
      <c r="N2033" s="214"/>
    </row>
    <row r="2034" spans="13:14">
      <c r="M2034" s="214"/>
      <c r="N2034" s="214"/>
    </row>
    <row r="2035" spans="13:14">
      <c r="M2035" s="214"/>
      <c r="N2035" s="214"/>
    </row>
    <row r="2036" spans="13:14">
      <c r="M2036" s="214"/>
      <c r="N2036" s="214"/>
    </row>
    <row r="2037" spans="13:14">
      <c r="M2037" s="214"/>
      <c r="N2037" s="214"/>
    </row>
    <row r="2038" spans="13:14">
      <c r="M2038" s="214"/>
      <c r="N2038" s="214"/>
    </row>
    <row r="2039" spans="13:14">
      <c r="M2039" s="214"/>
      <c r="N2039" s="214"/>
    </row>
    <row r="2040" spans="13:14">
      <c r="M2040" s="214"/>
      <c r="N2040" s="214"/>
    </row>
    <row r="2041" spans="13:14">
      <c r="M2041" s="214"/>
      <c r="N2041" s="214"/>
    </row>
    <row r="2042" spans="13:14">
      <c r="M2042" s="214"/>
      <c r="N2042" s="214"/>
    </row>
    <row r="2043" spans="13:14">
      <c r="M2043" s="214"/>
      <c r="N2043" s="214"/>
    </row>
    <row r="2044" spans="13:14">
      <c r="M2044" s="214"/>
      <c r="N2044" s="214"/>
    </row>
    <row r="2045" spans="13:14">
      <c r="M2045" s="214"/>
      <c r="N2045" s="214"/>
    </row>
    <row r="2046" spans="13:14">
      <c r="M2046" s="214"/>
      <c r="N2046" s="214"/>
    </row>
    <row r="2047" spans="13:14">
      <c r="M2047" s="214"/>
      <c r="N2047" s="214"/>
    </row>
    <row r="2048" spans="13:14">
      <c r="M2048" s="214"/>
      <c r="N2048" s="214"/>
    </row>
    <row r="2049" spans="13:14">
      <c r="M2049" s="214"/>
      <c r="N2049" s="214"/>
    </row>
    <row r="2050" spans="13:14">
      <c r="M2050" s="214"/>
      <c r="N2050" s="214"/>
    </row>
    <row r="2051" spans="13:14">
      <c r="M2051" s="214"/>
      <c r="N2051" s="214"/>
    </row>
    <row r="2052" spans="13:14">
      <c r="M2052" s="214"/>
      <c r="N2052" s="214"/>
    </row>
    <row r="2053" spans="13:14">
      <c r="M2053" s="214"/>
      <c r="N2053" s="214"/>
    </row>
    <row r="2054" spans="13:14">
      <c r="M2054" s="214"/>
      <c r="N2054" s="214"/>
    </row>
    <row r="2055" spans="13:14">
      <c r="M2055" s="214"/>
      <c r="N2055" s="214"/>
    </row>
    <row r="2056" spans="13:14">
      <c r="M2056" s="214"/>
      <c r="N2056" s="214"/>
    </row>
    <row r="2057" spans="13:14">
      <c r="M2057" s="214"/>
      <c r="N2057" s="214"/>
    </row>
    <row r="2058" spans="13:14">
      <c r="M2058" s="214"/>
      <c r="N2058" s="214"/>
    </row>
    <row r="2059" spans="13:14">
      <c r="M2059" s="214"/>
      <c r="N2059" s="214"/>
    </row>
    <row r="2060" spans="13:14">
      <c r="M2060" s="214"/>
      <c r="N2060" s="214"/>
    </row>
    <row r="2061" spans="13:14">
      <c r="M2061" s="214"/>
      <c r="N2061" s="214"/>
    </row>
    <row r="2062" spans="13:14">
      <c r="M2062" s="214"/>
      <c r="N2062" s="214"/>
    </row>
    <row r="2063" spans="13:14">
      <c r="M2063" s="214"/>
      <c r="N2063" s="214"/>
    </row>
    <row r="2064" spans="13:14">
      <c r="M2064" s="214"/>
      <c r="N2064" s="214"/>
    </row>
    <row r="2065" spans="13:14">
      <c r="M2065" s="214"/>
      <c r="N2065" s="214"/>
    </row>
    <row r="2066" spans="13:14">
      <c r="M2066" s="214"/>
      <c r="N2066" s="214"/>
    </row>
    <row r="2067" spans="13:14">
      <c r="M2067" s="214"/>
      <c r="N2067" s="214"/>
    </row>
    <row r="2068" spans="13:14">
      <c r="M2068" s="214"/>
      <c r="N2068" s="214"/>
    </row>
    <row r="2069" spans="13:14">
      <c r="M2069" s="214"/>
      <c r="N2069" s="214"/>
    </row>
    <row r="2070" spans="13:14">
      <c r="M2070" s="214"/>
      <c r="N2070" s="214"/>
    </row>
    <row r="2071" spans="13:14">
      <c r="M2071" s="214"/>
      <c r="N2071" s="214"/>
    </row>
    <row r="2072" spans="13:14">
      <c r="M2072" s="214"/>
      <c r="N2072" s="214"/>
    </row>
    <row r="2073" spans="13:14">
      <c r="M2073" s="214"/>
      <c r="N2073" s="214"/>
    </row>
    <row r="2074" spans="13:14">
      <c r="M2074" s="214"/>
      <c r="N2074" s="214"/>
    </row>
    <row r="2075" spans="13:14">
      <c r="M2075" s="214"/>
      <c r="N2075" s="214"/>
    </row>
    <row r="2076" spans="13:14">
      <c r="M2076" s="214"/>
      <c r="N2076" s="214"/>
    </row>
    <row r="2077" spans="13:14">
      <c r="M2077" s="214"/>
      <c r="N2077" s="214"/>
    </row>
    <row r="2078" spans="13:14">
      <c r="M2078" s="214"/>
      <c r="N2078" s="214"/>
    </row>
    <row r="2079" spans="13:14">
      <c r="M2079" s="214"/>
      <c r="N2079" s="214"/>
    </row>
    <row r="2080" spans="13:14">
      <c r="M2080" s="214"/>
      <c r="N2080" s="214"/>
    </row>
    <row r="2081" spans="13:14">
      <c r="M2081" s="214"/>
      <c r="N2081" s="214"/>
    </row>
    <row r="2082" spans="13:14">
      <c r="M2082" s="214"/>
      <c r="N2082" s="214"/>
    </row>
    <row r="2083" spans="13:14">
      <c r="M2083" s="214"/>
      <c r="N2083" s="214"/>
    </row>
    <row r="2084" spans="13:14">
      <c r="M2084" s="214"/>
      <c r="N2084" s="214"/>
    </row>
    <row r="2085" spans="13:14">
      <c r="M2085" s="214"/>
      <c r="N2085" s="214"/>
    </row>
    <row r="2086" spans="13:14">
      <c r="M2086" s="214"/>
      <c r="N2086" s="214"/>
    </row>
    <row r="2087" spans="13:14">
      <c r="M2087" s="214"/>
      <c r="N2087" s="214"/>
    </row>
    <row r="2088" spans="13:14">
      <c r="M2088" s="214"/>
      <c r="N2088" s="214"/>
    </row>
    <row r="2089" spans="13:14">
      <c r="M2089" s="214"/>
      <c r="N2089" s="214"/>
    </row>
    <row r="2090" spans="13:14">
      <c r="M2090" s="214"/>
      <c r="N2090" s="214"/>
    </row>
    <row r="2091" spans="13:14">
      <c r="M2091" s="214"/>
      <c r="N2091" s="214"/>
    </row>
    <row r="2092" spans="13:14">
      <c r="M2092" s="214"/>
      <c r="N2092" s="214"/>
    </row>
    <row r="2093" spans="13:14">
      <c r="M2093" s="214"/>
      <c r="N2093" s="214"/>
    </row>
    <row r="2094" spans="13:14">
      <c r="M2094" s="214"/>
      <c r="N2094" s="214"/>
    </row>
    <row r="2095" spans="13:14">
      <c r="M2095" s="214"/>
      <c r="N2095" s="214"/>
    </row>
    <row r="2096" spans="13:14">
      <c r="M2096" s="214"/>
      <c r="N2096" s="214"/>
    </row>
    <row r="2097" spans="13:14">
      <c r="M2097" s="214"/>
      <c r="N2097" s="214"/>
    </row>
    <row r="2098" spans="13:14">
      <c r="M2098" s="214"/>
      <c r="N2098" s="214"/>
    </row>
    <row r="2099" spans="13:14">
      <c r="M2099" s="214"/>
      <c r="N2099" s="214"/>
    </row>
    <row r="2100" spans="13:14">
      <c r="M2100" s="214"/>
      <c r="N2100" s="214"/>
    </row>
    <row r="2101" spans="13:14">
      <c r="M2101" s="214"/>
      <c r="N2101" s="214"/>
    </row>
    <row r="2102" spans="13:14">
      <c r="M2102" s="214"/>
      <c r="N2102" s="214"/>
    </row>
    <row r="2103" spans="13:14">
      <c r="M2103" s="214"/>
      <c r="N2103" s="214"/>
    </row>
    <row r="2104" spans="13:14">
      <c r="M2104" s="214"/>
      <c r="N2104" s="214"/>
    </row>
    <row r="2105" spans="13:14">
      <c r="M2105" s="214"/>
      <c r="N2105" s="214"/>
    </row>
    <row r="2106" spans="13:14">
      <c r="M2106" s="214"/>
      <c r="N2106" s="214"/>
    </row>
    <row r="2107" spans="13:14">
      <c r="M2107" s="214"/>
      <c r="N2107" s="214"/>
    </row>
    <row r="2108" spans="13:14">
      <c r="M2108" s="214"/>
      <c r="N2108" s="214"/>
    </row>
    <row r="2109" spans="13:14">
      <c r="M2109" s="214"/>
      <c r="N2109" s="214"/>
    </row>
    <row r="2110" spans="13:14">
      <c r="M2110" s="214"/>
      <c r="N2110" s="214"/>
    </row>
    <row r="2111" spans="13:14">
      <c r="M2111" s="214"/>
      <c r="N2111" s="214"/>
    </row>
    <row r="2112" spans="13:14">
      <c r="M2112" s="214"/>
      <c r="N2112" s="214"/>
    </row>
    <row r="2113" spans="13:14">
      <c r="M2113" s="214"/>
      <c r="N2113" s="214"/>
    </row>
    <row r="2114" spans="13:14">
      <c r="M2114" s="214"/>
      <c r="N2114" s="214"/>
    </row>
    <row r="2115" spans="13:14">
      <c r="M2115" s="214"/>
      <c r="N2115" s="214"/>
    </row>
    <row r="2116" spans="13:14">
      <c r="M2116" s="214"/>
      <c r="N2116" s="214"/>
    </row>
    <row r="2117" spans="13:14">
      <c r="M2117" s="214"/>
      <c r="N2117" s="214"/>
    </row>
    <row r="2118" spans="13:14">
      <c r="M2118" s="214"/>
      <c r="N2118" s="214"/>
    </row>
    <row r="2119" spans="13:14">
      <c r="M2119" s="214"/>
      <c r="N2119" s="214"/>
    </row>
    <row r="2120" spans="13:14">
      <c r="M2120" s="214"/>
      <c r="N2120" s="214"/>
    </row>
    <row r="2121" spans="13:14">
      <c r="M2121" s="214"/>
      <c r="N2121" s="214"/>
    </row>
    <row r="2122" spans="13:14">
      <c r="M2122" s="214"/>
      <c r="N2122" s="214"/>
    </row>
    <row r="2123" spans="13:14">
      <c r="M2123" s="214"/>
      <c r="N2123" s="214"/>
    </row>
    <row r="2124" spans="13:14">
      <c r="M2124" s="214"/>
      <c r="N2124" s="214"/>
    </row>
    <row r="2125" spans="13:14">
      <c r="M2125" s="214"/>
      <c r="N2125" s="214"/>
    </row>
    <row r="2126" spans="13:14">
      <c r="M2126" s="214"/>
      <c r="N2126" s="214"/>
    </row>
    <row r="2127" spans="13:14">
      <c r="M2127" s="214"/>
      <c r="N2127" s="214"/>
    </row>
    <row r="2128" spans="13:14">
      <c r="M2128" s="214"/>
      <c r="N2128" s="214"/>
    </row>
    <row r="2129" spans="13:14">
      <c r="M2129" s="214"/>
      <c r="N2129" s="214"/>
    </row>
    <row r="2130" spans="13:14">
      <c r="M2130" s="214"/>
      <c r="N2130" s="214"/>
    </row>
    <row r="2131" spans="13:14">
      <c r="M2131" s="214"/>
      <c r="N2131" s="214"/>
    </row>
    <row r="2132" spans="13:14">
      <c r="M2132" s="214"/>
      <c r="N2132" s="214"/>
    </row>
    <row r="2133" spans="13:14">
      <c r="M2133" s="214"/>
      <c r="N2133" s="214"/>
    </row>
    <row r="2134" spans="13:14">
      <c r="M2134" s="214"/>
      <c r="N2134" s="214"/>
    </row>
    <row r="2135" spans="13:14">
      <c r="M2135" s="214"/>
      <c r="N2135" s="214"/>
    </row>
    <row r="2136" spans="13:14">
      <c r="M2136" s="214"/>
      <c r="N2136" s="214"/>
    </row>
    <row r="2137" spans="13:14">
      <c r="M2137" s="214"/>
      <c r="N2137" s="214"/>
    </row>
    <row r="2138" spans="13:14">
      <c r="M2138" s="214"/>
      <c r="N2138" s="214"/>
    </row>
    <row r="2139" spans="13:14">
      <c r="M2139" s="214"/>
      <c r="N2139" s="214"/>
    </row>
    <row r="2140" spans="13:14">
      <c r="M2140" s="214"/>
      <c r="N2140" s="214"/>
    </row>
    <row r="2141" spans="13:14">
      <c r="M2141" s="214"/>
      <c r="N2141" s="214"/>
    </row>
    <row r="2142" spans="13:14">
      <c r="M2142" s="214"/>
      <c r="N2142" s="214"/>
    </row>
    <row r="2143" spans="13:14">
      <c r="M2143" s="214"/>
      <c r="N2143" s="214"/>
    </row>
    <row r="2144" spans="13:14">
      <c r="M2144" s="214"/>
      <c r="N2144" s="214"/>
    </row>
    <row r="2145" spans="13:14">
      <c r="M2145" s="214"/>
      <c r="N2145" s="214"/>
    </row>
    <row r="2146" spans="13:14">
      <c r="M2146" s="214"/>
      <c r="N2146" s="214"/>
    </row>
    <row r="2147" spans="13:14">
      <c r="M2147" s="214"/>
      <c r="N2147" s="214"/>
    </row>
    <row r="2148" spans="13:14">
      <c r="M2148" s="214"/>
      <c r="N2148" s="214"/>
    </row>
    <row r="2149" spans="13:14">
      <c r="M2149" s="214"/>
      <c r="N2149" s="214"/>
    </row>
    <row r="2150" spans="13:14">
      <c r="M2150" s="214"/>
      <c r="N2150" s="214"/>
    </row>
    <row r="2151" spans="13:14">
      <c r="M2151" s="214"/>
      <c r="N2151" s="214"/>
    </row>
    <row r="2152" spans="13:14">
      <c r="M2152" s="214"/>
      <c r="N2152" s="214"/>
    </row>
    <row r="2153" spans="13:14">
      <c r="M2153" s="214"/>
      <c r="N2153" s="214"/>
    </row>
    <row r="2154" spans="13:14">
      <c r="M2154" s="214"/>
      <c r="N2154" s="214"/>
    </row>
    <row r="2155" spans="13:14">
      <c r="M2155" s="214"/>
      <c r="N2155" s="214"/>
    </row>
    <row r="2156" spans="13:14">
      <c r="M2156" s="214"/>
      <c r="N2156" s="214"/>
    </row>
    <row r="2157" spans="13:14">
      <c r="M2157" s="214"/>
      <c r="N2157" s="214"/>
    </row>
    <row r="2158" spans="13:14">
      <c r="M2158" s="214"/>
      <c r="N2158" s="214"/>
    </row>
    <row r="2159" spans="13:14">
      <c r="M2159" s="214"/>
      <c r="N2159" s="214"/>
    </row>
    <row r="2160" spans="13:14">
      <c r="M2160" s="214"/>
      <c r="N2160" s="214"/>
    </row>
    <row r="2161" spans="13:14">
      <c r="M2161" s="214"/>
      <c r="N2161" s="214"/>
    </row>
    <row r="2162" spans="13:14">
      <c r="M2162" s="214"/>
      <c r="N2162" s="214"/>
    </row>
    <row r="2163" spans="13:14">
      <c r="M2163" s="214"/>
      <c r="N2163" s="214"/>
    </row>
    <row r="2164" spans="13:14">
      <c r="M2164" s="214"/>
      <c r="N2164" s="214"/>
    </row>
    <row r="2165" spans="13:14">
      <c r="M2165" s="214"/>
      <c r="N2165" s="214"/>
    </row>
    <row r="2166" spans="13:14">
      <c r="M2166" s="214"/>
      <c r="N2166" s="214"/>
    </row>
    <row r="2167" spans="13:14">
      <c r="M2167" s="214"/>
      <c r="N2167" s="214"/>
    </row>
    <row r="2168" spans="13:14">
      <c r="M2168" s="214"/>
      <c r="N2168" s="214"/>
    </row>
    <row r="2169" spans="13:14">
      <c r="M2169" s="214"/>
      <c r="N2169" s="214"/>
    </row>
    <row r="2170" spans="13:14">
      <c r="M2170" s="214"/>
      <c r="N2170" s="214"/>
    </row>
    <row r="2171" spans="13:14">
      <c r="M2171" s="214"/>
      <c r="N2171" s="214"/>
    </row>
    <row r="2172" spans="13:14">
      <c r="M2172" s="214"/>
      <c r="N2172" s="214"/>
    </row>
    <row r="2173" spans="13:14">
      <c r="M2173" s="214"/>
      <c r="N2173" s="214"/>
    </row>
    <row r="2174" spans="13:14">
      <c r="M2174" s="214"/>
      <c r="N2174" s="214"/>
    </row>
    <row r="2175" spans="13:14">
      <c r="M2175" s="214"/>
      <c r="N2175" s="214"/>
    </row>
    <row r="2176" spans="13:14">
      <c r="M2176" s="214"/>
      <c r="N2176" s="214"/>
    </row>
    <row r="2177" spans="13:14">
      <c r="M2177" s="214"/>
      <c r="N2177" s="214"/>
    </row>
    <row r="2178" spans="13:14">
      <c r="M2178" s="214"/>
      <c r="N2178" s="214"/>
    </row>
    <row r="2179" spans="13:14">
      <c r="M2179" s="214"/>
      <c r="N2179" s="214"/>
    </row>
    <row r="2180" spans="13:14">
      <c r="M2180" s="214"/>
      <c r="N2180" s="214"/>
    </row>
    <row r="2181" spans="13:14">
      <c r="M2181" s="214"/>
      <c r="N2181" s="214"/>
    </row>
    <row r="2182" spans="13:14">
      <c r="M2182" s="214"/>
      <c r="N2182" s="214"/>
    </row>
    <row r="2183" spans="13:14">
      <c r="M2183" s="214"/>
      <c r="N2183" s="214"/>
    </row>
    <row r="2184" spans="13:14">
      <c r="M2184" s="214"/>
      <c r="N2184" s="214"/>
    </row>
    <row r="2185" spans="13:14">
      <c r="M2185" s="214"/>
      <c r="N2185" s="214"/>
    </row>
    <row r="2186" spans="13:14">
      <c r="M2186" s="214"/>
      <c r="N2186" s="214"/>
    </row>
    <row r="2187" spans="13:14">
      <c r="M2187" s="214"/>
      <c r="N2187" s="214"/>
    </row>
    <row r="2188" spans="13:14">
      <c r="M2188" s="214"/>
      <c r="N2188" s="214"/>
    </row>
    <row r="2189" spans="13:14">
      <c r="M2189" s="214"/>
      <c r="N2189" s="214"/>
    </row>
    <row r="2190" spans="13:14">
      <c r="M2190" s="214"/>
      <c r="N2190" s="214"/>
    </row>
    <row r="2191" spans="13:14">
      <c r="M2191" s="214"/>
      <c r="N2191" s="214"/>
    </row>
    <row r="2192" spans="13:14">
      <c r="M2192" s="214"/>
      <c r="N2192" s="214"/>
    </row>
    <row r="2193" spans="13:14">
      <c r="M2193" s="214"/>
      <c r="N2193" s="214"/>
    </row>
    <row r="2194" spans="13:14">
      <c r="M2194" s="214"/>
      <c r="N2194" s="214"/>
    </row>
    <row r="2195" spans="13:14">
      <c r="M2195" s="214"/>
      <c r="N2195" s="214"/>
    </row>
    <row r="2196" spans="13:14">
      <c r="M2196" s="214"/>
      <c r="N2196" s="214"/>
    </row>
    <row r="2197" spans="13:14">
      <c r="M2197" s="214"/>
      <c r="N2197" s="214"/>
    </row>
    <row r="2198" spans="13:14">
      <c r="M2198" s="214"/>
      <c r="N2198" s="214"/>
    </row>
    <row r="2199" spans="13:14">
      <c r="M2199" s="214"/>
      <c r="N2199" s="214"/>
    </row>
    <row r="2200" spans="13:14">
      <c r="M2200" s="214"/>
      <c r="N2200" s="214"/>
    </row>
    <row r="2201" spans="13:14">
      <c r="M2201" s="214"/>
      <c r="N2201" s="214"/>
    </row>
    <row r="2202" spans="13:14">
      <c r="M2202" s="214"/>
      <c r="N2202" s="214"/>
    </row>
    <row r="2203" spans="13:14">
      <c r="M2203" s="214"/>
      <c r="N2203" s="214"/>
    </row>
    <row r="2204" spans="13:14">
      <c r="M2204" s="214"/>
      <c r="N2204" s="214"/>
    </row>
    <row r="2205" spans="13:14">
      <c r="M2205" s="214"/>
      <c r="N2205" s="214"/>
    </row>
    <row r="2206" spans="13:14">
      <c r="M2206" s="214"/>
      <c r="N2206" s="214"/>
    </row>
    <row r="2207" spans="13:14">
      <c r="M2207" s="214"/>
      <c r="N2207" s="214"/>
    </row>
    <row r="2208" spans="13:14">
      <c r="M2208" s="214"/>
      <c r="N2208" s="214"/>
    </row>
    <row r="2209" spans="13:14">
      <c r="M2209" s="214"/>
      <c r="N2209" s="214"/>
    </row>
    <row r="2210" spans="13:14">
      <c r="M2210" s="214"/>
      <c r="N2210" s="214"/>
    </row>
    <row r="2211" spans="13:14">
      <c r="M2211" s="214"/>
      <c r="N2211" s="214"/>
    </row>
    <row r="2212" spans="13:14">
      <c r="M2212" s="214"/>
      <c r="N2212" s="214"/>
    </row>
    <row r="2213" spans="13:14">
      <c r="M2213" s="214"/>
      <c r="N2213" s="214"/>
    </row>
    <row r="2214" spans="13:14">
      <c r="M2214" s="214"/>
      <c r="N2214" s="214"/>
    </row>
    <row r="2215" spans="13:14">
      <c r="M2215" s="214"/>
      <c r="N2215" s="214"/>
    </row>
    <row r="2216" spans="13:14">
      <c r="M2216" s="214"/>
      <c r="N2216" s="214"/>
    </row>
    <row r="2217" spans="13:14">
      <c r="M2217" s="214"/>
      <c r="N2217" s="214"/>
    </row>
    <row r="2218" spans="13:14">
      <c r="M2218" s="214"/>
      <c r="N2218" s="214"/>
    </row>
    <row r="2219" spans="13:14">
      <c r="M2219" s="214"/>
      <c r="N2219" s="214"/>
    </row>
    <row r="2220" spans="13:14">
      <c r="M2220" s="214"/>
      <c r="N2220" s="214"/>
    </row>
    <row r="2221" spans="13:14">
      <c r="M2221" s="214"/>
      <c r="N2221" s="214"/>
    </row>
    <row r="2222" spans="13:14">
      <c r="M2222" s="214"/>
      <c r="N2222" s="214"/>
    </row>
    <row r="2223" spans="13:14">
      <c r="M2223" s="214"/>
      <c r="N2223" s="214"/>
    </row>
    <row r="2224" spans="13:14">
      <c r="M2224" s="214"/>
      <c r="N2224" s="214"/>
    </row>
    <row r="2225" spans="13:14">
      <c r="M2225" s="214"/>
      <c r="N2225" s="214"/>
    </row>
    <row r="2226" spans="13:14">
      <c r="M2226" s="214"/>
      <c r="N2226" s="214"/>
    </row>
    <row r="2227" spans="13:14">
      <c r="M2227" s="214"/>
      <c r="N2227" s="214"/>
    </row>
    <row r="2228" spans="13:14">
      <c r="M2228" s="214"/>
      <c r="N2228" s="214"/>
    </row>
    <row r="2229" spans="13:14">
      <c r="M2229" s="214"/>
      <c r="N2229" s="214"/>
    </row>
    <row r="2230" spans="13:14">
      <c r="M2230" s="214"/>
      <c r="N2230" s="214"/>
    </row>
    <row r="2231" spans="13:14">
      <c r="M2231" s="214"/>
      <c r="N2231" s="214"/>
    </row>
    <row r="2232" spans="13:14">
      <c r="M2232" s="214"/>
      <c r="N2232" s="214"/>
    </row>
    <row r="2233" spans="13:14">
      <c r="M2233" s="214"/>
      <c r="N2233" s="214"/>
    </row>
    <row r="2234" spans="13:14">
      <c r="M2234" s="214"/>
      <c r="N2234" s="214"/>
    </row>
    <row r="2235" spans="13:14">
      <c r="M2235" s="214"/>
      <c r="N2235" s="214"/>
    </row>
    <row r="2236" spans="13:14">
      <c r="M2236" s="214"/>
      <c r="N2236" s="214"/>
    </row>
    <row r="2237" spans="13:14">
      <c r="M2237" s="214"/>
      <c r="N2237" s="214"/>
    </row>
    <row r="2238" spans="13:14">
      <c r="M2238" s="214"/>
      <c r="N2238" s="214"/>
    </row>
    <row r="2239" spans="13:14">
      <c r="M2239" s="214"/>
      <c r="N2239" s="214"/>
    </row>
    <row r="2240" spans="13:14">
      <c r="M2240" s="214"/>
      <c r="N2240" s="214"/>
    </row>
    <row r="2241" spans="13:14">
      <c r="M2241" s="214"/>
      <c r="N2241" s="214"/>
    </row>
    <row r="2242" spans="13:14">
      <c r="M2242" s="214"/>
      <c r="N2242" s="214"/>
    </row>
    <row r="2243" spans="13:14">
      <c r="M2243" s="214"/>
      <c r="N2243" s="214"/>
    </row>
    <row r="2244" spans="13:14">
      <c r="M2244" s="214"/>
      <c r="N2244" s="214"/>
    </row>
    <row r="2245" spans="13:14">
      <c r="M2245" s="214"/>
      <c r="N2245" s="214"/>
    </row>
    <row r="2246" spans="13:14">
      <c r="M2246" s="214"/>
      <c r="N2246" s="214"/>
    </row>
    <row r="2247" spans="13:14">
      <c r="M2247" s="214"/>
      <c r="N2247" s="214"/>
    </row>
    <row r="2248" spans="13:14">
      <c r="M2248" s="214"/>
      <c r="N2248" s="214"/>
    </row>
    <row r="2249" spans="13:14">
      <c r="M2249" s="214"/>
      <c r="N2249" s="214"/>
    </row>
    <row r="2250" spans="13:14">
      <c r="M2250" s="214"/>
      <c r="N2250" s="214"/>
    </row>
    <row r="2251" spans="13:14">
      <c r="M2251" s="214"/>
      <c r="N2251" s="214"/>
    </row>
    <row r="2252" spans="13:14">
      <c r="M2252" s="214"/>
      <c r="N2252" s="214"/>
    </row>
    <row r="2253" spans="13:14">
      <c r="M2253" s="214"/>
      <c r="N2253" s="214"/>
    </row>
    <row r="2254" spans="13:14">
      <c r="M2254" s="214"/>
      <c r="N2254" s="214"/>
    </row>
    <row r="2255" spans="13:14">
      <c r="M2255" s="214"/>
      <c r="N2255" s="214"/>
    </row>
    <row r="2256" spans="13:14">
      <c r="M2256" s="214"/>
      <c r="N2256" s="214"/>
    </row>
    <row r="2257" spans="13:14">
      <c r="M2257" s="214"/>
      <c r="N2257" s="214"/>
    </row>
    <row r="2258" spans="13:14">
      <c r="M2258" s="214"/>
      <c r="N2258" s="214"/>
    </row>
    <row r="2259" spans="13:14">
      <c r="M2259" s="214"/>
      <c r="N2259" s="214"/>
    </row>
    <row r="2260" spans="13:14">
      <c r="M2260" s="214"/>
      <c r="N2260" s="214"/>
    </row>
    <row r="2261" spans="13:14">
      <c r="M2261" s="214"/>
      <c r="N2261" s="214"/>
    </row>
    <row r="2262" spans="13:14">
      <c r="M2262" s="214"/>
      <c r="N2262" s="214"/>
    </row>
    <row r="2263" spans="13:14">
      <c r="M2263" s="214"/>
      <c r="N2263" s="214"/>
    </row>
    <row r="2264" spans="13:14">
      <c r="M2264" s="214"/>
      <c r="N2264" s="214"/>
    </row>
    <row r="2265" spans="13:14">
      <c r="M2265" s="214"/>
      <c r="N2265" s="214"/>
    </row>
    <row r="2266" spans="13:14">
      <c r="M2266" s="214"/>
      <c r="N2266" s="214"/>
    </row>
    <row r="2267" spans="13:14">
      <c r="M2267" s="214"/>
      <c r="N2267" s="214"/>
    </row>
    <row r="2268" spans="13:14">
      <c r="M2268" s="214"/>
      <c r="N2268" s="214"/>
    </row>
    <row r="2269" spans="13:14">
      <c r="M2269" s="214"/>
      <c r="N2269" s="214"/>
    </row>
    <row r="2270" spans="13:14">
      <c r="M2270" s="214"/>
      <c r="N2270" s="214"/>
    </row>
    <row r="2271" spans="13:14">
      <c r="M2271" s="214"/>
      <c r="N2271" s="214"/>
    </row>
    <row r="2272" spans="13:14">
      <c r="M2272" s="214"/>
      <c r="N2272" s="214"/>
    </row>
    <row r="2273" spans="13:14">
      <c r="M2273" s="214"/>
      <c r="N2273" s="214"/>
    </row>
    <row r="2274" spans="13:14">
      <c r="M2274" s="214"/>
      <c r="N2274" s="214"/>
    </row>
    <row r="2275" spans="13:14">
      <c r="M2275" s="214"/>
      <c r="N2275" s="214"/>
    </row>
    <row r="2276" spans="13:14">
      <c r="M2276" s="214"/>
      <c r="N2276" s="214"/>
    </row>
    <row r="2277" spans="13:14">
      <c r="M2277" s="214"/>
      <c r="N2277" s="214"/>
    </row>
    <row r="2278" spans="13:14">
      <c r="M2278" s="214"/>
      <c r="N2278" s="214"/>
    </row>
    <row r="2279" spans="13:14">
      <c r="M2279" s="214"/>
      <c r="N2279" s="214"/>
    </row>
    <row r="2280" spans="13:14">
      <c r="M2280" s="214"/>
      <c r="N2280" s="214"/>
    </row>
    <row r="2281" spans="13:14">
      <c r="M2281" s="214"/>
      <c r="N2281" s="214"/>
    </row>
    <row r="2282" spans="13:14">
      <c r="M2282" s="214"/>
      <c r="N2282" s="214"/>
    </row>
    <row r="2283" spans="13:14">
      <c r="M2283" s="214"/>
      <c r="N2283" s="214"/>
    </row>
    <row r="2284" spans="13:14">
      <c r="M2284" s="214"/>
      <c r="N2284" s="214"/>
    </row>
    <row r="2285" spans="13:14">
      <c r="M2285" s="214"/>
      <c r="N2285" s="214"/>
    </row>
    <row r="2286" spans="13:14">
      <c r="M2286" s="214"/>
      <c r="N2286" s="214"/>
    </row>
    <row r="2287" spans="13:14">
      <c r="M2287" s="214"/>
      <c r="N2287" s="214"/>
    </row>
    <row r="2288" spans="13:14">
      <c r="M2288" s="214"/>
      <c r="N2288" s="214"/>
    </row>
    <row r="2289" spans="13:14">
      <c r="M2289" s="214"/>
      <c r="N2289" s="214"/>
    </row>
    <row r="2290" spans="13:14">
      <c r="M2290" s="214"/>
      <c r="N2290" s="214"/>
    </row>
    <row r="2291" spans="13:14">
      <c r="M2291" s="214"/>
      <c r="N2291" s="214"/>
    </row>
    <row r="2292" spans="13:14">
      <c r="M2292" s="214"/>
      <c r="N2292" s="214"/>
    </row>
    <row r="2293" spans="13:14">
      <c r="M2293" s="214"/>
      <c r="N2293" s="214"/>
    </row>
    <row r="2294" spans="13:14">
      <c r="M2294" s="214"/>
      <c r="N2294" s="214"/>
    </row>
    <row r="2295" spans="13:14">
      <c r="M2295" s="214"/>
      <c r="N2295" s="214"/>
    </row>
    <row r="2296" spans="13:14">
      <c r="M2296" s="214"/>
      <c r="N2296" s="214"/>
    </row>
    <row r="2297" spans="13:14">
      <c r="M2297" s="214"/>
      <c r="N2297" s="214"/>
    </row>
    <row r="2298" spans="13:14">
      <c r="M2298" s="214"/>
      <c r="N2298" s="214"/>
    </row>
    <row r="2299" spans="13:14">
      <c r="M2299" s="214"/>
      <c r="N2299" s="214"/>
    </row>
    <row r="2300" spans="13:14">
      <c r="M2300" s="214"/>
      <c r="N2300" s="214"/>
    </row>
    <row r="2301" spans="13:14">
      <c r="M2301" s="214"/>
      <c r="N2301" s="214"/>
    </row>
    <row r="2302" spans="13:14">
      <c r="M2302" s="214"/>
      <c r="N2302" s="214"/>
    </row>
    <row r="2303" spans="13:14">
      <c r="M2303" s="214"/>
      <c r="N2303" s="214"/>
    </row>
    <row r="2304" spans="13:14">
      <c r="M2304" s="214"/>
      <c r="N2304" s="214"/>
    </row>
    <row r="2305" spans="13:14">
      <c r="M2305" s="214"/>
      <c r="N2305" s="214"/>
    </row>
    <row r="2306" spans="13:14">
      <c r="M2306" s="214"/>
      <c r="N2306" s="214"/>
    </row>
    <row r="2307" spans="13:14">
      <c r="M2307" s="214"/>
      <c r="N2307" s="214"/>
    </row>
    <row r="2308" spans="13:14">
      <c r="M2308" s="214"/>
      <c r="N2308" s="214"/>
    </row>
    <row r="2309" spans="13:14">
      <c r="M2309" s="214"/>
      <c r="N2309" s="214"/>
    </row>
    <row r="2310" spans="13:14">
      <c r="M2310" s="214"/>
      <c r="N2310" s="214"/>
    </row>
    <row r="2311" spans="13:14">
      <c r="M2311" s="214"/>
      <c r="N2311" s="214"/>
    </row>
    <row r="2312" spans="13:14">
      <c r="M2312" s="214"/>
      <c r="N2312" s="214"/>
    </row>
    <row r="2313" spans="13:14">
      <c r="M2313" s="214"/>
      <c r="N2313" s="214"/>
    </row>
    <row r="2314" spans="13:14">
      <c r="M2314" s="214"/>
      <c r="N2314" s="214"/>
    </row>
    <row r="2315" spans="13:14">
      <c r="M2315" s="214"/>
      <c r="N2315" s="214"/>
    </row>
    <row r="2316" spans="13:14">
      <c r="M2316" s="214"/>
      <c r="N2316" s="214"/>
    </row>
    <row r="2317" spans="13:14">
      <c r="M2317" s="214"/>
      <c r="N2317" s="214"/>
    </row>
    <row r="2318" spans="13:14">
      <c r="M2318" s="214"/>
      <c r="N2318" s="214"/>
    </row>
    <row r="2319" spans="13:14">
      <c r="M2319" s="214"/>
      <c r="N2319" s="214"/>
    </row>
    <row r="2320" spans="13:14">
      <c r="M2320" s="214"/>
      <c r="N2320" s="214"/>
    </row>
    <row r="2321" spans="13:14">
      <c r="M2321" s="214"/>
      <c r="N2321" s="214"/>
    </row>
    <row r="2322" spans="13:14">
      <c r="M2322" s="214"/>
      <c r="N2322" s="214"/>
    </row>
    <row r="2323" spans="13:14">
      <c r="M2323" s="214"/>
      <c r="N2323" s="214"/>
    </row>
    <row r="2324" spans="13:14">
      <c r="M2324" s="214"/>
      <c r="N2324" s="214"/>
    </row>
    <row r="2325" spans="13:14">
      <c r="M2325" s="214"/>
      <c r="N2325" s="214"/>
    </row>
    <row r="2326" spans="13:14">
      <c r="M2326" s="214"/>
      <c r="N2326" s="214"/>
    </row>
    <row r="2327" spans="13:14">
      <c r="M2327" s="214"/>
      <c r="N2327" s="214"/>
    </row>
    <row r="2328" spans="13:14">
      <c r="M2328" s="214"/>
      <c r="N2328" s="214"/>
    </row>
    <row r="2329" spans="13:14">
      <c r="M2329" s="214"/>
      <c r="N2329" s="214"/>
    </row>
    <row r="2330" spans="13:14">
      <c r="M2330" s="214"/>
      <c r="N2330" s="214"/>
    </row>
    <row r="2331" spans="13:14">
      <c r="M2331" s="214"/>
      <c r="N2331" s="214"/>
    </row>
    <row r="2332" spans="13:14">
      <c r="M2332" s="214"/>
      <c r="N2332" s="214"/>
    </row>
    <row r="2333" spans="13:14">
      <c r="M2333" s="214"/>
      <c r="N2333" s="214"/>
    </row>
    <row r="2334" spans="13:14">
      <c r="M2334" s="214"/>
      <c r="N2334" s="214"/>
    </row>
    <row r="2335" spans="13:14">
      <c r="M2335" s="214"/>
      <c r="N2335" s="214"/>
    </row>
    <row r="2336" spans="13:14">
      <c r="M2336" s="214"/>
      <c r="N2336" s="214"/>
    </row>
    <row r="2337" spans="13:14">
      <c r="M2337" s="214"/>
      <c r="N2337" s="214"/>
    </row>
    <row r="2338" spans="13:14">
      <c r="M2338" s="214"/>
      <c r="N2338" s="214"/>
    </row>
    <row r="2339" spans="13:14">
      <c r="M2339" s="214"/>
      <c r="N2339" s="214"/>
    </row>
    <row r="2340" spans="13:14">
      <c r="M2340" s="214"/>
      <c r="N2340" s="214"/>
    </row>
    <row r="2341" spans="13:14">
      <c r="M2341" s="214"/>
      <c r="N2341" s="214"/>
    </row>
    <row r="2342" spans="13:14">
      <c r="M2342" s="214"/>
      <c r="N2342" s="214"/>
    </row>
    <row r="2343" spans="13:14">
      <c r="M2343" s="214"/>
      <c r="N2343" s="214"/>
    </row>
    <row r="2344" spans="13:14">
      <c r="M2344" s="214"/>
      <c r="N2344" s="214"/>
    </row>
    <row r="2345" spans="13:14">
      <c r="M2345" s="214"/>
      <c r="N2345" s="214"/>
    </row>
    <row r="2346" spans="13:14">
      <c r="M2346" s="214"/>
      <c r="N2346" s="214"/>
    </row>
    <row r="2347" spans="13:14">
      <c r="M2347" s="214"/>
      <c r="N2347" s="214"/>
    </row>
    <row r="2348" spans="13:14">
      <c r="M2348" s="214"/>
      <c r="N2348" s="214"/>
    </row>
    <row r="2349" spans="13:14">
      <c r="M2349" s="214"/>
      <c r="N2349" s="214"/>
    </row>
    <row r="2350" spans="13:14">
      <c r="M2350" s="214"/>
      <c r="N2350" s="214"/>
    </row>
    <row r="2351" spans="13:14">
      <c r="M2351" s="214"/>
      <c r="N2351" s="214"/>
    </row>
    <row r="2352" spans="13:14">
      <c r="M2352" s="214"/>
      <c r="N2352" s="214"/>
    </row>
    <row r="2353" spans="13:14">
      <c r="M2353" s="214"/>
      <c r="N2353" s="214"/>
    </row>
    <row r="2354" spans="13:14">
      <c r="M2354" s="214"/>
      <c r="N2354" s="214"/>
    </row>
    <row r="2355" spans="13:14">
      <c r="M2355" s="214"/>
      <c r="N2355" s="214"/>
    </row>
    <row r="2356" spans="13:14">
      <c r="M2356" s="214"/>
      <c r="N2356" s="214"/>
    </row>
    <row r="2357" spans="13:14">
      <c r="M2357" s="214"/>
      <c r="N2357" s="214"/>
    </row>
    <row r="2358" spans="13:14">
      <c r="M2358" s="214"/>
      <c r="N2358" s="214"/>
    </row>
    <row r="2359" spans="13:14">
      <c r="M2359" s="214"/>
      <c r="N2359" s="214"/>
    </row>
    <row r="2360" spans="13:14">
      <c r="M2360" s="214"/>
      <c r="N2360" s="214"/>
    </row>
    <row r="2361" spans="13:14">
      <c r="M2361" s="214"/>
      <c r="N2361" s="214"/>
    </row>
    <row r="2362" spans="13:14">
      <c r="M2362" s="214"/>
      <c r="N2362" s="214"/>
    </row>
    <row r="2363" spans="13:14">
      <c r="M2363" s="214"/>
      <c r="N2363" s="214"/>
    </row>
    <row r="2364" spans="13:14">
      <c r="M2364" s="214"/>
      <c r="N2364" s="214"/>
    </row>
    <row r="2365" spans="13:14">
      <c r="M2365" s="214"/>
      <c r="N2365" s="214"/>
    </row>
    <row r="2366" spans="13:14">
      <c r="M2366" s="214"/>
      <c r="N2366" s="214"/>
    </row>
    <row r="2367" spans="13:14">
      <c r="M2367" s="214"/>
      <c r="N2367" s="214"/>
    </row>
    <row r="2368" spans="13:14">
      <c r="M2368" s="214"/>
      <c r="N2368" s="214"/>
    </row>
    <row r="2369" spans="13:14">
      <c r="M2369" s="214"/>
      <c r="N2369" s="214"/>
    </row>
    <row r="2370" spans="13:14">
      <c r="M2370" s="214"/>
      <c r="N2370" s="214"/>
    </row>
    <row r="2371" spans="13:14">
      <c r="M2371" s="214"/>
      <c r="N2371" s="214"/>
    </row>
    <row r="2372" spans="13:14">
      <c r="M2372" s="214"/>
      <c r="N2372" s="214"/>
    </row>
    <row r="2373" spans="13:14">
      <c r="M2373" s="214"/>
      <c r="N2373" s="214"/>
    </row>
    <row r="2374" spans="13:14">
      <c r="M2374" s="214"/>
      <c r="N2374" s="214"/>
    </row>
    <row r="2375" spans="13:14">
      <c r="M2375" s="214"/>
      <c r="N2375" s="214"/>
    </row>
    <row r="2376" spans="13:14">
      <c r="M2376" s="214"/>
      <c r="N2376" s="214"/>
    </row>
    <row r="2377" spans="13:14">
      <c r="M2377" s="214"/>
      <c r="N2377" s="214"/>
    </row>
    <row r="2378" spans="13:14">
      <c r="M2378" s="214"/>
      <c r="N2378" s="214"/>
    </row>
    <row r="2379" spans="13:14">
      <c r="M2379" s="214"/>
      <c r="N2379" s="214"/>
    </row>
    <row r="2380" spans="13:14">
      <c r="M2380" s="214"/>
      <c r="N2380" s="214"/>
    </row>
    <row r="2381" spans="13:14">
      <c r="M2381" s="214"/>
      <c r="N2381" s="214"/>
    </row>
    <row r="2382" spans="13:14">
      <c r="M2382" s="214"/>
      <c r="N2382" s="214"/>
    </row>
    <row r="2383" spans="13:14">
      <c r="M2383" s="214"/>
      <c r="N2383" s="214"/>
    </row>
    <row r="2384" spans="13:14">
      <c r="M2384" s="214"/>
      <c r="N2384" s="214"/>
    </row>
    <row r="2385" spans="13:14">
      <c r="M2385" s="214"/>
      <c r="N2385" s="214"/>
    </row>
    <row r="2386" spans="13:14">
      <c r="M2386" s="214"/>
      <c r="N2386" s="214"/>
    </row>
    <row r="2387" spans="13:14">
      <c r="M2387" s="214"/>
      <c r="N2387" s="214"/>
    </row>
    <row r="2388" spans="13:14">
      <c r="M2388" s="214"/>
      <c r="N2388" s="214"/>
    </row>
    <row r="2389" spans="13:14">
      <c r="M2389" s="214"/>
      <c r="N2389" s="214"/>
    </row>
    <row r="2390" spans="13:14">
      <c r="M2390" s="214"/>
      <c r="N2390" s="214"/>
    </row>
    <row r="2391" spans="13:14">
      <c r="M2391" s="214"/>
      <c r="N2391" s="214"/>
    </row>
    <row r="2392" spans="13:14">
      <c r="M2392" s="214"/>
      <c r="N2392" s="214"/>
    </row>
    <row r="2393" spans="13:14">
      <c r="M2393" s="214"/>
      <c r="N2393" s="214"/>
    </row>
    <row r="2394" spans="13:14">
      <c r="M2394" s="214"/>
      <c r="N2394" s="214"/>
    </row>
    <row r="2395" spans="13:14">
      <c r="M2395" s="214"/>
      <c r="N2395" s="214"/>
    </row>
    <row r="2396" spans="13:14">
      <c r="M2396" s="214"/>
      <c r="N2396" s="214"/>
    </row>
    <row r="2397" spans="13:14">
      <c r="M2397" s="214"/>
      <c r="N2397" s="214"/>
    </row>
    <row r="2398" spans="13:14">
      <c r="M2398" s="214"/>
      <c r="N2398" s="214"/>
    </row>
    <row r="2399" spans="13:14">
      <c r="M2399" s="214"/>
      <c r="N2399" s="214"/>
    </row>
    <row r="2400" spans="13:14">
      <c r="M2400" s="214"/>
      <c r="N2400" s="214"/>
    </row>
    <row r="2401" spans="13:14">
      <c r="M2401" s="214"/>
      <c r="N2401" s="214"/>
    </row>
    <row r="2402" spans="13:14">
      <c r="M2402" s="214"/>
      <c r="N2402" s="214"/>
    </row>
    <row r="2403" spans="13:14">
      <c r="M2403" s="214"/>
      <c r="N2403" s="214"/>
    </row>
    <row r="2404" spans="13:14">
      <c r="M2404" s="214"/>
      <c r="N2404" s="214"/>
    </row>
    <row r="2405" spans="13:14">
      <c r="M2405" s="214"/>
      <c r="N2405" s="214"/>
    </row>
    <row r="2406" spans="13:14">
      <c r="M2406" s="214"/>
      <c r="N2406" s="214"/>
    </row>
    <row r="2407" spans="13:14">
      <c r="M2407" s="214"/>
      <c r="N2407" s="214"/>
    </row>
    <row r="2408" spans="13:14">
      <c r="M2408" s="214"/>
      <c r="N2408" s="214"/>
    </row>
    <row r="2409" spans="13:14">
      <c r="M2409" s="214"/>
      <c r="N2409" s="214"/>
    </row>
    <row r="2410" spans="13:14">
      <c r="M2410" s="214"/>
      <c r="N2410" s="214"/>
    </row>
    <row r="2411" spans="13:14">
      <c r="M2411" s="214"/>
      <c r="N2411" s="214"/>
    </row>
    <row r="2412" spans="13:14">
      <c r="M2412" s="214"/>
      <c r="N2412" s="214"/>
    </row>
    <row r="2413" spans="13:14">
      <c r="M2413" s="214"/>
      <c r="N2413" s="214"/>
    </row>
    <row r="2414" spans="13:14">
      <c r="M2414" s="214"/>
      <c r="N2414" s="214"/>
    </row>
    <row r="2415" spans="13:14">
      <c r="M2415" s="214"/>
      <c r="N2415" s="214"/>
    </row>
    <row r="2416" spans="13:14">
      <c r="M2416" s="214"/>
      <c r="N2416" s="214"/>
    </row>
    <row r="2417" spans="13:14">
      <c r="M2417" s="214"/>
      <c r="N2417" s="214"/>
    </row>
    <row r="2418" spans="13:14">
      <c r="M2418" s="214"/>
      <c r="N2418" s="214"/>
    </row>
    <row r="2419" spans="13:14">
      <c r="M2419" s="214"/>
      <c r="N2419" s="214"/>
    </row>
    <row r="2420" spans="13:14">
      <c r="M2420" s="214"/>
      <c r="N2420" s="214"/>
    </row>
    <row r="2421" spans="13:14">
      <c r="M2421" s="214"/>
      <c r="N2421" s="214"/>
    </row>
    <row r="2422" spans="13:14">
      <c r="M2422" s="214"/>
      <c r="N2422" s="214"/>
    </row>
    <row r="2423" spans="13:14">
      <c r="M2423" s="214"/>
      <c r="N2423" s="214"/>
    </row>
    <row r="2424" spans="13:14">
      <c r="M2424" s="214"/>
      <c r="N2424" s="214"/>
    </row>
    <row r="2425" spans="13:14">
      <c r="M2425" s="214"/>
      <c r="N2425" s="214"/>
    </row>
    <row r="2426" spans="13:14">
      <c r="M2426" s="214"/>
      <c r="N2426" s="214"/>
    </row>
    <row r="2427" spans="13:14">
      <c r="M2427" s="214"/>
      <c r="N2427" s="214"/>
    </row>
    <row r="2428" spans="13:14">
      <c r="M2428" s="214"/>
      <c r="N2428" s="214"/>
    </row>
    <row r="2429" spans="13:14">
      <c r="M2429" s="214"/>
      <c r="N2429" s="214"/>
    </row>
    <row r="2430" spans="13:14">
      <c r="M2430" s="214"/>
      <c r="N2430" s="214"/>
    </row>
    <row r="2431" spans="13:14">
      <c r="M2431" s="214"/>
      <c r="N2431" s="214"/>
    </row>
    <row r="2432" spans="13:14">
      <c r="M2432" s="214"/>
      <c r="N2432" s="214"/>
    </row>
    <row r="2433" spans="13:14">
      <c r="M2433" s="214"/>
      <c r="N2433" s="214"/>
    </row>
    <row r="2434" spans="13:14">
      <c r="M2434" s="214"/>
      <c r="N2434" s="214"/>
    </row>
    <row r="2435" spans="13:14">
      <c r="M2435" s="214"/>
      <c r="N2435" s="214"/>
    </row>
    <row r="2436" spans="13:14">
      <c r="M2436" s="214"/>
      <c r="N2436" s="214"/>
    </row>
    <row r="2437" spans="13:14">
      <c r="M2437" s="214"/>
      <c r="N2437" s="214"/>
    </row>
    <row r="2438" spans="13:14">
      <c r="M2438" s="214"/>
      <c r="N2438" s="214"/>
    </row>
    <row r="2439" spans="13:14">
      <c r="M2439" s="214"/>
      <c r="N2439" s="214"/>
    </row>
    <row r="2440" spans="13:14">
      <c r="M2440" s="214"/>
      <c r="N2440" s="214"/>
    </row>
    <row r="2441" spans="13:14">
      <c r="M2441" s="214"/>
      <c r="N2441" s="214"/>
    </row>
    <row r="2442" spans="13:14">
      <c r="M2442" s="214"/>
      <c r="N2442" s="214"/>
    </row>
    <row r="2443" spans="13:14">
      <c r="M2443" s="214"/>
      <c r="N2443" s="214"/>
    </row>
    <row r="2444" spans="13:14">
      <c r="M2444" s="214"/>
      <c r="N2444" s="214"/>
    </row>
    <row r="2445" spans="13:14">
      <c r="M2445" s="214"/>
      <c r="N2445" s="214"/>
    </row>
    <row r="2446" spans="13:14">
      <c r="M2446" s="214"/>
      <c r="N2446" s="214"/>
    </row>
    <row r="2447" spans="13:14">
      <c r="M2447" s="214"/>
      <c r="N2447" s="214"/>
    </row>
    <row r="2448" spans="13:14">
      <c r="M2448" s="214"/>
      <c r="N2448" s="214"/>
    </row>
    <row r="2449" spans="13:14">
      <c r="M2449" s="214"/>
      <c r="N2449" s="214"/>
    </row>
    <row r="2450" spans="13:14">
      <c r="M2450" s="214"/>
      <c r="N2450" s="214"/>
    </row>
    <row r="2451" spans="13:14">
      <c r="M2451" s="214"/>
      <c r="N2451" s="214"/>
    </row>
    <row r="2452" spans="13:14">
      <c r="M2452" s="214"/>
      <c r="N2452" s="214"/>
    </row>
    <row r="2453" spans="13:14">
      <c r="M2453" s="214"/>
      <c r="N2453" s="214"/>
    </row>
    <row r="2454" spans="13:14">
      <c r="M2454" s="214"/>
      <c r="N2454" s="214"/>
    </row>
    <row r="2455" spans="13:14">
      <c r="M2455" s="214"/>
      <c r="N2455" s="214"/>
    </row>
    <row r="2456" spans="13:14">
      <c r="M2456" s="214"/>
      <c r="N2456" s="214"/>
    </row>
    <row r="2457" spans="13:14">
      <c r="M2457" s="214"/>
      <c r="N2457" s="214"/>
    </row>
    <row r="2458" spans="13:14">
      <c r="M2458" s="214"/>
      <c r="N2458" s="214"/>
    </row>
    <row r="2459" spans="13:14">
      <c r="M2459" s="214"/>
      <c r="N2459" s="214"/>
    </row>
    <row r="2460" spans="13:14">
      <c r="M2460" s="214"/>
      <c r="N2460" s="214"/>
    </row>
    <row r="2461" spans="13:14">
      <c r="M2461" s="214"/>
      <c r="N2461" s="214"/>
    </row>
    <row r="2462" spans="13:14">
      <c r="M2462" s="214"/>
      <c r="N2462" s="214"/>
    </row>
    <row r="2463" spans="13:14">
      <c r="M2463" s="214"/>
      <c r="N2463" s="214"/>
    </row>
    <row r="2464" spans="13:14">
      <c r="M2464" s="214"/>
      <c r="N2464" s="214"/>
    </row>
    <row r="2465" spans="13:14">
      <c r="M2465" s="214"/>
      <c r="N2465" s="214"/>
    </row>
    <row r="2466" spans="13:14">
      <c r="M2466" s="214"/>
      <c r="N2466" s="214"/>
    </row>
    <row r="2467" spans="13:14">
      <c r="M2467" s="214"/>
      <c r="N2467" s="214"/>
    </row>
    <row r="2468" spans="13:14">
      <c r="M2468" s="214"/>
      <c r="N2468" s="214"/>
    </row>
    <row r="2469" spans="13:14">
      <c r="M2469" s="214"/>
      <c r="N2469" s="214"/>
    </row>
    <row r="2470" spans="13:14">
      <c r="M2470" s="214"/>
      <c r="N2470" s="214"/>
    </row>
    <row r="2471" spans="13:14">
      <c r="M2471" s="214"/>
      <c r="N2471" s="214"/>
    </row>
    <row r="2472" spans="13:14">
      <c r="M2472" s="214"/>
      <c r="N2472" s="214"/>
    </row>
    <row r="2473" spans="13:14">
      <c r="M2473" s="214"/>
      <c r="N2473" s="214"/>
    </row>
    <row r="2474" spans="13:14">
      <c r="M2474" s="214"/>
      <c r="N2474" s="214"/>
    </row>
    <row r="2475" spans="13:14">
      <c r="M2475" s="214"/>
      <c r="N2475" s="214"/>
    </row>
    <row r="2476" spans="13:14">
      <c r="M2476" s="214"/>
      <c r="N2476" s="214"/>
    </row>
    <row r="2477" spans="13:14">
      <c r="M2477" s="214"/>
      <c r="N2477" s="214"/>
    </row>
    <row r="2478" spans="13:14">
      <c r="M2478" s="214"/>
      <c r="N2478" s="214"/>
    </row>
    <row r="2479" spans="13:14">
      <c r="M2479" s="214"/>
      <c r="N2479" s="214"/>
    </row>
    <row r="2480" spans="13:14">
      <c r="M2480" s="214"/>
      <c r="N2480" s="214"/>
    </row>
    <row r="2481" spans="13:14">
      <c r="M2481" s="214"/>
      <c r="N2481" s="214"/>
    </row>
    <row r="2482" spans="13:14">
      <c r="M2482" s="214"/>
      <c r="N2482" s="214"/>
    </row>
    <row r="2483" spans="13:14">
      <c r="M2483" s="214"/>
      <c r="N2483" s="214"/>
    </row>
    <row r="2484" spans="13:14">
      <c r="M2484" s="214"/>
      <c r="N2484" s="214"/>
    </row>
    <row r="2485" spans="13:14">
      <c r="M2485" s="214"/>
      <c r="N2485" s="214"/>
    </row>
    <row r="2486" spans="13:14">
      <c r="M2486" s="214"/>
      <c r="N2486" s="214"/>
    </row>
    <row r="2487" spans="13:14">
      <c r="M2487" s="214"/>
      <c r="N2487" s="214"/>
    </row>
    <row r="2488" spans="13:14">
      <c r="M2488" s="214"/>
      <c r="N2488" s="214"/>
    </row>
    <row r="2489" spans="13:14">
      <c r="M2489" s="214"/>
      <c r="N2489" s="214"/>
    </row>
    <row r="2490" spans="13:14">
      <c r="M2490" s="214"/>
      <c r="N2490" s="214"/>
    </row>
    <row r="2491" spans="13:14">
      <c r="M2491" s="214"/>
      <c r="N2491" s="214"/>
    </row>
    <row r="2492" spans="13:14">
      <c r="M2492" s="214"/>
      <c r="N2492" s="214"/>
    </row>
    <row r="2493" spans="13:14">
      <c r="M2493" s="214"/>
      <c r="N2493" s="214"/>
    </row>
    <row r="2494" spans="13:14">
      <c r="M2494" s="214"/>
      <c r="N2494" s="214"/>
    </row>
    <row r="2495" spans="13:14">
      <c r="M2495" s="214"/>
      <c r="N2495" s="214"/>
    </row>
    <row r="2496" spans="13:14">
      <c r="M2496" s="214"/>
      <c r="N2496" s="214"/>
    </row>
    <row r="2497" spans="13:14">
      <c r="M2497" s="214"/>
      <c r="N2497" s="214"/>
    </row>
    <row r="2498" spans="13:14">
      <c r="M2498" s="214"/>
      <c r="N2498" s="214"/>
    </row>
    <row r="2499" spans="13:14">
      <c r="M2499" s="214"/>
      <c r="N2499" s="214"/>
    </row>
    <row r="2500" spans="13:14">
      <c r="M2500" s="214"/>
      <c r="N2500" s="214"/>
    </row>
    <row r="2501" spans="13:14">
      <c r="M2501" s="214"/>
      <c r="N2501" s="214"/>
    </row>
    <row r="2502" spans="13:14">
      <c r="M2502" s="214"/>
      <c r="N2502" s="214"/>
    </row>
    <row r="2503" spans="13:14">
      <c r="M2503" s="214"/>
      <c r="N2503" s="214"/>
    </row>
    <row r="2504" spans="13:14">
      <c r="M2504" s="214"/>
      <c r="N2504" s="214"/>
    </row>
    <row r="2505" spans="13:14">
      <c r="M2505" s="214"/>
      <c r="N2505" s="214"/>
    </row>
    <row r="2506" spans="13:14">
      <c r="M2506" s="214"/>
      <c r="N2506" s="214"/>
    </row>
    <row r="2507" spans="13:14">
      <c r="M2507" s="214"/>
      <c r="N2507" s="214"/>
    </row>
    <row r="2508" spans="13:14">
      <c r="M2508" s="214"/>
      <c r="N2508" s="214"/>
    </row>
    <row r="2509" spans="13:14">
      <c r="M2509" s="214"/>
      <c r="N2509" s="214"/>
    </row>
    <row r="2510" spans="13:14">
      <c r="M2510" s="214"/>
      <c r="N2510" s="214"/>
    </row>
    <row r="2511" spans="13:14">
      <c r="M2511" s="214"/>
      <c r="N2511" s="214"/>
    </row>
    <row r="2512" spans="13:14">
      <c r="M2512" s="214"/>
      <c r="N2512" s="214"/>
    </row>
    <row r="2513" spans="13:14">
      <c r="M2513" s="214"/>
      <c r="N2513" s="214"/>
    </row>
    <row r="2514" spans="13:14">
      <c r="M2514" s="214"/>
      <c r="N2514" s="214"/>
    </row>
    <row r="2515" spans="13:14">
      <c r="M2515" s="214"/>
      <c r="N2515" s="214"/>
    </row>
    <row r="2516" spans="13:14">
      <c r="M2516" s="214"/>
      <c r="N2516" s="214"/>
    </row>
    <row r="2517" spans="13:14">
      <c r="M2517" s="214"/>
      <c r="N2517" s="214"/>
    </row>
    <row r="2518" spans="13:14">
      <c r="M2518" s="214"/>
      <c r="N2518" s="214"/>
    </row>
    <row r="2519" spans="13:14">
      <c r="M2519" s="214"/>
      <c r="N2519" s="214"/>
    </row>
    <row r="2520" spans="13:14">
      <c r="M2520" s="214"/>
      <c r="N2520" s="214"/>
    </row>
    <row r="2521" spans="13:14">
      <c r="M2521" s="214"/>
      <c r="N2521" s="214"/>
    </row>
    <row r="2522" spans="13:14">
      <c r="M2522" s="214"/>
      <c r="N2522" s="214"/>
    </row>
    <row r="2523" spans="13:14">
      <c r="M2523" s="214"/>
      <c r="N2523" s="214"/>
    </row>
    <row r="2524" spans="13:14">
      <c r="M2524" s="214"/>
      <c r="N2524" s="214"/>
    </row>
    <row r="2525" spans="13:14">
      <c r="M2525" s="214"/>
      <c r="N2525" s="214"/>
    </row>
    <row r="2526" spans="13:14">
      <c r="M2526" s="214"/>
      <c r="N2526" s="214"/>
    </row>
    <row r="2527" spans="13:14">
      <c r="M2527" s="214"/>
      <c r="N2527" s="214"/>
    </row>
    <row r="2528" spans="13:14">
      <c r="M2528" s="214"/>
      <c r="N2528" s="214"/>
    </row>
    <row r="2529" spans="13:14">
      <c r="M2529" s="214"/>
      <c r="N2529" s="214"/>
    </row>
    <row r="2530" spans="13:14">
      <c r="M2530" s="214"/>
      <c r="N2530" s="214"/>
    </row>
    <row r="2531" spans="13:14">
      <c r="M2531" s="214"/>
      <c r="N2531" s="214"/>
    </row>
    <row r="2532" spans="13:14">
      <c r="M2532" s="214"/>
      <c r="N2532" s="214"/>
    </row>
    <row r="2533" spans="13:14">
      <c r="M2533" s="214"/>
      <c r="N2533" s="214"/>
    </row>
    <row r="2534" spans="13:14">
      <c r="M2534" s="214"/>
      <c r="N2534" s="214"/>
    </row>
    <row r="2535" spans="13:14">
      <c r="M2535" s="214"/>
      <c r="N2535" s="214"/>
    </row>
    <row r="2536" spans="13:14">
      <c r="M2536" s="214"/>
      <c r="N2536" s="214"/>
    </row>
    <row r="2537" spans="13:14">
      <c r="M2537" s="214"/>
      <c r="N2537" s="214"/>
    </row>
    <row r="2538" spans="13:14">
      <c r="M2538" s="214"/>
      <c r="N2538" s="214"/>
    </row>
    <row r="2539" spans="13:14">
      <c r="M2539" s="214"/>
      <c r="N2539" s="214"/>
    </row>
    <row r="2540" spans="13:14">
      <c r="M2540" s="214"/>
      <c r="N2540" s="214"/>
    </row>
    <row r="2541" spans="13:14">
      <c r="M2541" s="214"/>
      <c r="N2541" s="214"/>
    </row>
    <row r="2542" spans="13:14">
      <c r="M2542" s="214"/>
      <c r="N2542" s="214"/>
    </row>
    <row r="2543" spans="13:14">
      <c r="M2543" s="214"/>
      <c r="N2543" s="214"/>
    </row>
    <row r="2544" spans="13:14">
      <c r="M2544" s="214"/>
      <c r="N2544" s="214"/>
    </row>
    <row r="2545" spans="13:14">
      <c r="M2545" s="214"/>
      <c r="N2545" s="214"/>
    </row>
    <row r="2546" spans="13:14">
      <c r="M2546" s="214"/>
      <c r="N2546" s="214"/>
    </row>
    <row r="2547" spans="13:14">
      <c r="M2547" s="214"/>
      <c r="N2547" s="214"/>
    </row>
    <row r="2548" spans="13:14">
      <c r="M2548" s="214"/>
      <c r="N2548" s="214"/>
    </row>
    <row r="2549" spans="13:14">
      <c r="M2549" s="214"/>
      <c r="N2549" s="214"/>
    </row>
    <row r="2550" spans="13:14">
      <c r="M2550" s="214"/>
      <c r="N2550" s="214"/>
    </row>
    <row r="2551" spans="13:14">
      <c r="M2551" s="214"/>
      <c r="N2551" s="214"/>
    </row>
    <row r="2552" spans="13:14">
      <c r="M2552" s="214"/>
      <c r="N2552" s="214"/>
    </row>
    <row r="2553" spans="13:14">
      <c r="M2553" s="214"/>
      <c r="N2553" s="214"/>
    </row>
    <row r="2554" spans="13:14">
      <c r="M2554" s="214"/>
      <c r="N2554" s="214"/>
    </row>
    <row r="2555" spans="13:14">
      <c r="M2555" s="214"/>
      <c r="N2555" s="214"/>
    </row>
    <row r="2556" spans="13:14">
      <c r="M2556" s="214"/>
      <c r="N2556" s="214"/>
    </row>
    <row r="2557" spans="13:14">
      <c r="M2557" s="214"/>
      <c r="N2557" s="214"/>
    </row>
    <row r="2558" spans="13:14">
      <c r="M2558" s="214"/>
      <c r="N2558" s="214"/>
    </row>
    <row r="2559" spans="13:14">
      <c r="M2559" s="214"/>
      <c r="N2559" s="214"/>
    </row>
    <row r="2560" spans="13:14">
      <c r="M2560" s="214"/>
      <c r="N2560" s="214"/>
    </row>
    <row r="2561" spans="13:14">
      <c r="M2561" s="214"/>
      <c r="N2561" s="214"/>
    </row>
    <row r="2562" spans="13:14">
      <c r="M2562" s="214"/>
      <c r="N2562" s="214"/>
    </row>
    <row r="2563" spans="13:14">
      <c r="M2563" s="214"/>
      <c r="N2563" s="214"/>
    </row>
    <row r="2564" spans="13:14">
      <c r="M2564" s="214"/>
      <c r="N2564" s="214"/>
    </row>
    <row r="2565" spans="13:14">
      <c r="M2565" s="214"/>
      <c r="N2565" s="214"/>
    </row>
    <row r="2566" spans="13:14">
      <c r="M2566" s="214"/>
      <c r="N2566" s="214"/>
    </row>
    <row r="2567" spans="13:14">
      <c r="M2567" s="214"/>
      <c r="N2567" s="214"/>
    </row>
    <row r="2568" spans="13:14">
      <c r="M2568" s="214"/>
      <c r="N2568" s="214"/>
    </row>
    <row r="2569" spans="13:14">
      <c r="M2569" s="214"/>
      <c r="N2569" s="214"/>
    </row>
    <row r="2570" spans="13:14">
      <c r="M2570" s="214"/>
      <c r="N2570" s="214"/>
    </row>
    <row r="2571" spans="13:14">
      <c r="M2571" s="214"/>
      <c r="N2571" s="214"/>
    </row>
    <row r="2572" spans="13:14">
      <c r="M2572" s="214"/>
      <c r="N2572" s="214"/>
    </row>
    <row r="2573" spans="13:14">
      <c r="M2573" s="214"/>
      <c r="N2573" s="214"/>
    </row>
    <row r="2574" spans="13:14">
      <c r="M2574" s="214"/>
      <c r="N2574" s="214"/>
    </row>
    <row r="2575" spans="13:14">
      <c r="M2575" s="214"/>
      <c r="N2575" s="214"/>
    </row>
    <row r="2576" spans="13:14">
      <c r="M2576" s="214"/>
      <c r="N2576" s="214"/>
    </row>
    <row r="2577" spans="13:14">
      <c r="M2577" s="214"/>
      <c r="N2577" s="214"/>
    </row>
    <row r="2578" spans="13:14">
      <c r="M2578" s="214"/>
      <c r="N2578" s="214"/>
    </row>
    <row r="2579" spans="13:14">
      <c r="M2579" s="214"/>
      <c r="N2579" s="214"/>
    </row>
    <row r="2580" spans="13:14">
      <c r="M2580" s="214"/>
      <c r="N2580" s="214"/>
    </row>
    <row r="2581" spans="13:14">
      <c r="M2581" s="214"/>
      <c r="N2581" s="214"/>
    </row>
    <row r="2582" spans="13:14">
      <c r="M2582" s="214"/>
      <c r="N2582" s="214"/>
    </row>
    <row r="2583" spans="13:14">
      <c r="M2583" s="214"/>
      <c r="N2583" s="214"/>
    </row>
    <row r="2584" spans="13:14">
      <c r="M2584" s="214"/>
      <c r="N2584" s="214"/>
    </row>
    <row r="2585" spans="13:14">
      <c r="M2585" s="214"/>
      <c r="N2585" s="214"/>
    </row>
    <row r="2586" spans="13:14">
      <c r="M2586" s="214"/>
      <c r="N2586" s="214"/>
    </row>
    <row r="2587" spans="13:14">
      <c r="M2587" s="214"/>
      <c r="N2587" s="214"/>
    </row>
    <row r="2588" spans="13:14">
      <c r="M2588" s="214"/>
      <c r="N2588" s="214"/>
    </row>
    <row r="2589" spans="13:14">
      <c r="M2589" s="214"/>
      <c r="N2589" s="214"/>
    </row>
    <row r="2590" spans="13:14">
      <c r="M2590" s="214"/>
      <c r="N2590" s="214"/>
    </row>
    <row r="2591" spans="13:14">
      <c r="M2591" s="214"/>
      <c r="N2591" s="214"/>
    </row>
    <row r="2592" spans="13:14">
      <c r="M2592" s="214"/>
      <c r="N2592" s="214"/>
    </row>
    <row r="2593" spans="13:14">
      <c r="M2593" s="214"/>
      <c r="N2593" s="214"/>
    </row>
    <row r="2594" spans="13:14">
      <c r="M2594" s="214"/>
      <c r="N2594" s="214"/>
    </row>
    <row r="2595" spans="13:14">
      <c r="M2595" s="214"/>
      <c r="N2595" s="214"/>
    </row>
    <row r="2596" spans="13:14">
      <c r="M2596" s="214"/>
      <c r="N2596" s="214"/>
    </row>
    <row r="2597" spans="13:14">
      <c r="M2597" s="214"/>
      <c r="N2597" s="214"/>
    </row>
    <row r="2598" spans="13:14">
      <c r="M2598" s="214"/>
      <c r="N2598" s="214"/>
    </row>
    <row r="2599" spans="13:14">
      <c r="M2599" s="214"/>
      <c r="N2599" s="214"/>
    </row>
    <row r="2600" spans="13:14">
      <c r="M2600" s="214"/>
      <c r="N2600" s="214"/>
    </row>
    <row r="2601" spans="13:14">
      <c r="M2601" s="214"/>
      <c r="N2601" s="214"/>
    </row>
    <row r="2602" spans="13:14">
      <c r="M2602" s="214"/>
      <c r="N2602" s="214"/>
    </row>
    <row r="2603" spans="13:14">
      <c r="M2603" s="214"/>
      <c r="N2603" s="214"/>
    </row>
    <row r="2604" spans="13:14">
      <c r="M2604" s="214"/>
      <c r="N2604" s="214"/>
    </row>
    <row r="2605" spans="13:14">
      <c r="M2605" s="214"/>
      <c r="N2605" s="214"/>
    </row>
    <row r="2606" spans="13:14">
      <c r="M2606" s="214"/>
      <c r="N2606" s="214"/>
    </row>
    <row r="2607" spans="13:14">
      <c r="M2607" s="214"/>
      <c r="N2607" s="214"/>
    </row>
    <row r="2608" spans="13:14">
      <c r="M2608" s="214"/>
      <c r="N2608" s="214"/>
    </row>
    <row r="2609" spans="13:14">
      <c r="M2609" s="214"/>
      <c r="N2609" s="214"/>
    </row>
    <row r="2610" spans="13:14">
      <c r="M2610" s="214"/>
      <c r="N2610" s="214"/>
    </row>
    <row r="2611" spans="13:14">
      <c r="M2611" s="214"/>
      <c r="N2611" s="214"/>
    </row>
    <row r="2612" spans="13:14">
      <c r="M2612" s="214"/>
      <c r="N2612" s="214"/>
    </row>
    <row r="2613" spans="13:14">
      <c r="M2613" s="214"/>
      <c r="N2613" s="214"/>
    </row>
    <row r="2614" spans="13:14">
      <c r="M2614" s="214"/>
      <c r="N2614" s="214"/>
    </row>
    <row r="2615" spans="13:14">
      <c r="M2615" s="214"/>
      <c r="N2615" s="214"/>
    </row>
    <row r="2616" spans="13:14">
      <c r="M2616" s="214"/>
      <c r="N2616" s="214"/>
    </row>
    <row r="2617" spans="13:14">
      <c r="M2617" s="214"/>
      <c r="N2617" s="214"/>
    </row>
    <row r="2618" spans="13:14">
      <c r="M2618" s="214"/>
      <c r="N2618" s="214"/>
    </row>
    <row r="2619" spans="13:14">
      <c r="M2619" s="214"/>
      <c r="N2619" s="214"/>
    </row>
    <row r="2620" spans="13:14">
      <c r="M2620" s="214"/>
      <c r="N2620" s="214"/>
    </row>
    <row r="2621" spans="13:14">
      <c r="M2621" s="214"/>
      <c r="N2621" s="214"/>
    </row>
    <row r="2622" spans="13:14">
      <c r="M2622" s="214"/>
      <c r="N2622" s="214"/>
    </row>
    <row r="2623" spans="13:14">
      <c r="M2623" s="214"/>
      <c r="N2623" s="214"/>
    </row>
    <row r="2624" spans="13:14">
      <c r="M2624" s="214"/>
      <c r="N2624" s="214"/>
    </row>
    <row r="2625" spans="13:14">
      <c r="M2625" s="214"/>
      <c r="N2625" s="214"/>
    </row>
    <row r="2626" spans="13:14">
      <c r="M2626" s="214"/>
      <c r="N2626" s="214"/>
    </row>
    <row r="2627" spans="13:14">
      <c r="M2627" s="214"/>
      <c r="N2627" s="214"/>
    </row>
    <row r="2628" spans="13:14">
      <c r="M2628" s="214"/>
      <c r="N2628" s="214"/>
    </row>
    <row r="2629" spans="13:14">
      <c r="M2629" s="214"/>
      <c r="N2629" s="214"/>
    </row>
    <row r="2630" spans="13:14">
      <c r="M2630" s="214"/>
      <c r="N2630" s="214"/>
    </row>
  </sheetData>
  <phoneticPr fontId="0" type="noConversion"/>
  <hyperlinks>
    <hyperlink ref="O132" location="INDICE!C3" display="Volver al Indice"/>
    <hyperlink ref="B1" location="INDICE!C3" display="Volver al Indice"/>
    <hyperlink ref="G130" location="INDICE!C3" display="Volver al Indice"/>
  </hyperlinks>
  <pageMargins left="0.74803149606299213" right="0.74803149606299213" top="0.82677165354330717" bottom="0.98425196850393704" header="0" footer="0"/>
  <pageSetup scale="66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P57"/>
  <sheetViews>
    <sheetView zoomScale="75" workbookViewId="0">
      <selection activeCell="B2" sqref="B2"/>
    </sheetView>
  </sheetViews>
  <sheetFormatPr baseColWidth="10" defaultColWidth="4.5703125" defaultRowHeight="12.75"/>
  <cols>
    <col min="1" max="1" width="4.5703125" customWidth="1"/>
    <col min="2" max="2" width="29" customWidth="1"/>
    <col min="3" max="3" width="11.42578125" customWidth="1"/>
    <col min="4" max="4" width="11.5703125" customWidth="1"/>
    <col min="5" max="5" width="12" customWidth="1"/>
    <col min="6" max="6" width="13.7109375" customWidth="1"/>
    <col min="7" max="7" width="11.140625" customWidth="1"/>
    <col min="8" max="8" width="11.42578125" customWidth="1"/>
    <col min="9" max="9" width="11.5703125" customWidth="1"/>
    <col min="10" max="10" width="11.42578125" customWidth="1"/>
    <col min="11" max="11" width="12" customWidth="1"/>
    <col min="12" max="13" width="11.5703125" customWidth="1"/>
    <col min="14" max="15" width="11.2851562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219" t="s">
        <v>224</v>
      </c>
      <c r="C2" s="220"/>
      <c r="D2" s="220"/>
      <c r="E2" s="220"/>
      <c r="F2" s="220"/>
      <c r="G2" s="220"/>
      <c r="H2" s="220"/>
      <c r="I2" s="220"/>
      <c r="P2" s="4"/>
    </row>
    <row r="3" spans="1:16" ht="15.75">
      <c r="A3" s="4"/>
      <c r="B3" s="221">
        <v>2010</v>
      </c>
      <c r="C3" s="220"/>
      <c r="D3" s="220"/>
      <c r="E3" s="220"/>
      <c r="F3" s="220"/>
      <c r="G3" s="220"/>
      <c r="H3" s="220"/>
      <c r="I3" s="220"/>
      <c r="P3" s="4"/>
    </row>
    <row r="4" spans="1:16" ht="13.5" thickBot="1">
      <c r="A4" s="4"/>
      <c r="B4" s="2" t="s">
        <v>9</v>
      </c>
      <c r="C4" s="222"/>
      <c r="D4" s="222"/>
      <c r="E4" s="222"/>
      <c r="F4" s="222"/>
      <c r="G4" s="222"/>
      <c r="H4" s="222"/>
      <c r="I4" s="222"/>
      <c r="P4" s="4"/>
    </row>
    <row r="5" spans="1:16" ht="15.75" thickTop="1">
      <c r="A5" s="4"/>
      <c r="B5" s="223" t="s">
        <v>225</v>
      </c>
      <c r="C5" s="67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8" t="s">
        <v>11</v>
      </c>
      <c r="I5" s="67" t="s">
        <v>5</v>
      </c>
      <c r="J5" s="67" t="s">
        <v>6</v>
      </c>
      <c r="K5" s="67" t="s">
        <v>7</v>
      </c>
      <c r="L5" s="67" t="s">
        <v>8</v>
      </c>
      <c r="M5" s="68" t="s">
        <v>12</v>
      </c>
      <c r="N5" s="67" t="s">
        <v>13</v>
      </c>
      <c r="O5" s="224" t="s">
        <v>14</v>
      </c>
      <c r="P5" s="4"/>
    </row>
    <row r="6" spans="1:16" ht="16.5">
      <c r="A6" s="4"/>
      <c r="B6" s="225"/>
      <c r="C6" s="226"/>
      <c r="D6" s="226"/>
      <c r="E6" s="226"/>
      <c r="F6" s="226"/>
      <c r="G6" s="226"/>
      <c r="H6" s="226"/>
      <c r="I6" s="227"/>
      <c r="J6" s="217"/>
      <c r="K6" s="217"/>
      <c r="L6" s="217"/>
      <c r="M6" s="228"/>
      <c r="N6" s="217"/>
      <c r="O6" s="229"/>
      <c r="P6" s="4"/>
    </row>
    <row r="7" spans="1:16" ht="24.95" customHeight="1">
      <c r="A7" s="4"/>
      <c r="B7" s="230" t="s">
        <v>226</v>
      </c>
      <c r="C7" s="12">
        <v>1312698</v>
      </c>
      <c r="D7" s="12">
        <v>1331291</v>
      </c>
      <c r="E7" s="12">
        <v>1300083</v>
      </c>
      <c r="F7" s="12">
        <v>1343212</v>
      </c>
      <c r="G7" s="12">
        <v>1367365</v>
      </c>
      <c r="H7" s="12">
        <v>1382915</v>
      </c>
      <c r="I7" s="231">
        <v>1394281</v>
      </c>
      <c r="J7" s="231">
        <f>[1]Suf!$B$192</f>
        <v>1401967</v>
      </c>
      <c r="K7" s="231">
        <v>1399279</v>
      </c>
      <c r="L7" s="231">
        <v>1392112</v>
      </c>
      <c r="M7" s="157">
        <v>1399192</v>
      </c>
      <c r="N7" s="156">
        <v>1331641</v>
      </c>
      <c r="O7" s="232">
        <f>AVERAGE(C7:N7)</f>
        <v>1363003</v>
      </c>
      <c r="P7" s="4"/>
    </row>
    <row r="8" spans="1:16" ht="24.95" customHeight="1">
      <c r="A8" s="4"/>
      <c r="B8" s="230" t="s">
        <v>227</v>
      </c>
      <c r="C8" s="12">
        <v>1582</v>
      </c>
      <c r="D8" s="12">
        <v>1638</v>
      </c>
      <c r="E8" s="12">
        <v>1815</v>
      </c>
      <c r="F8" s="12">
        <v>1620</v>
      </c>
      <c r="G8" s="12">
        <v>1753</v>
      </c>
      <c r="H8" s="12">
        <v>1415</v>
      </c>
      <c r="I8" s="231">
        <v>1328</v>
      </c>
      <c r="J8" s="231">
        <f>[1]Suf!$C$192</f>
        <v>1103</v>
      </c>
      <c r="K8" s="156">
        <v>1334</v>
      </c>
      <c r="L8" s="156">
        <v>1457</v>
      </c>
      <c r="M8" s="157">
        <v>1386</v>
      </c>
      <c r="N8" s="156">
        <v>1976</v>
      </c>
      <c r="O8" s="232">
        <f t="shared" ref="O8:O15" si="0">AVERAGE(C8:N8)</f>
        <v>1533.9166666666667</v>
      </c>
      <c r="P8" s="4"/>
    </row>
    <row r="9" spans="1:16" ht="24.95" customHeight="1">
      <c r="A9" s="4"/>
      <c r="B9" s="230" t="s">
        <v>228</v>
      </c>
      <c r="C9" s="12">
        <v>7338</v>
      </c>
      <c r="D9" s="12">
        <v>6942</v>
      </c>
      <c r="E9" s="12">
        <v>6930</v>
      </c>
      <c r="F9" s="12">
        <v>6850</v>
      </c>
      <c r="G9" s="12">
        <v>6913</v>
      </c>
      <c r="H9" s="12">
        <v>7036</v>
      </c>
      <c r="I9" s="231">
        <v>7145</v>
      </c>
      <c r="J9" s="231">
        <f>[1]Suf!$D$192</f>
        <v>3369</v>
      </c>
      <c r="K9" s="156">
        <v>6880</v>
      </c>
      <c r="L9" s="156">
        <v>6864</v>
      </c>
      <c r="M9" s="157">
        <v>6439</v>
      </c>
      <c r="N9" s="156">
        <v>8081</v>
      </c>
      <c r="O9" s="232">
        <f t="shared" si="0"/>
        <v>6732.25</v>
      </c>
      <c r="P9" s="4"/>
    </row>
    <row r="10" spans="1:16" ht="24.95" customHeight="1">
      <c r="A10" s="4"/>
      <c r="B10" s="230" t="s">
        <v>229</v>
      </c>
      <c r="C10" s="12">
        <v>659550</v>
      </c>
      <c r="D10" s="12">
        <v>672171</v>
      </c>
      <c r="E10" s="12">
        <v>680475</v>
      </c>
      <c r="F10" s="12">
        <v>685993</v>
      </c>
      <c r="G10" s="12">
        <v>699834</v>
      </c>
      <c r="H10" s="12">
        <v>709071</v>
      </c>
      <c r="I10" s="231">
        <v>716428</v>
      </c>
      <c r="J10" s="231">
        <f>[1]Suf!$E$192</f>
        <v>721900</v>
      </c>
      <c r="K10" s="156">
        <v>721681</v>
      </c>
      <c r="L10" s="156">
        <v>718206</v>
      </c>
      <c r="M10" s="157">
        <v>722272</v>
      </c>
      <c r="N10" s="156">
        <v>654514</v>
      </c>
      <c r="O10" s="232">
        <f t="shared" si="0"/>
        <v>696841.25</v>
      </c>
      <c r="P10" s="4"/>
    </row>
    <row r="11" spans="1:16" ht="24.95" customHeight="1">
      <c r="A11" s="4"/>
      <c r="B11" s="230" t="s">
        <v>280</v>
      </c>
      <c r="C11" s="12">
        <v>3138</v>
      </c>
      <c r="D11" s="12">
        <v>3181</v>
      </c>
      <c r="E11" s="12">
        <v>3194</v>
      </c>
      <c r="F11" s="12">
        <v>3214</v>
      </c>
      <c r="G11" s="12">
        <v>3239</v>
      </c>
      <c r="H11" s="12">
        <v>3300</v>
      </c>
      <c r="I11" s="231">
        <v>3338</v>
      </c>
      <c r="J11" s="231">
        <f>[1]Suf!$F$192</f>
        <v>3370</v>
      </c>
      <c r="K11" s="156">
        <v>3374</v>
      </c>
      <c r="L11" s="156">
        <v>3321</v>
      </c>
      <c r="M11" s="157">
        <v>3340</v>
      </c>
      <c r="N11" s="156">
        <v>3079</v>
      </c>
      <c r="O11" s="232">
        <f t="shared" si="0"/>
        <v>3257.3333333333335</v>
      </c>
      <c r="P11" s="4"/>
    </row>
    <row r="12" spans="1:16" ht="24.95" customHeight="1">
      <c r="A12" s="4"/>
      <c r="B12" s="230" t="s">
        <v>281</v>
      </c>
      <c r="C12" s="12">
        <v>1286</v>
      </c>
      <c r="D12" s="12">
        <v>1280</v>
      </c>
      <c r="E12" s="12">
        <v>1287</v>
      </c>
      <c r="F12" s="12">
        <v>1290</v>
      </c>
      <c r="G12" s="12">
        <v>1303</v>
      </c>
      <c r="H12" s="12">
        <v>1304</v>
      </c>
      <c r="I12" s="231">
        <v>1292</v>
      </c>
      <c r="J12" s="231">
        <f>[1]Suf!$G$192</f>
        <v>1281</v>
      </c>
      <c r="K12" s="156">
        <v>1259</v>
      </c>
      <c r="L12" s="156">
        <v>1207</v>
      </c>
      <c r="M12" s="157">
        <v>1190</v>
      </c>
      <c r="N12" s="156">
        <v>1278</v>
      </c>
      <c r="O12" s="232">
        <f t="shared" si="0"/>
        <v>1271.4166666666667</v>
      </c>
      <c r="P12" s="4"/>
    </row>
    <row r="13" spans="1:16" ht="15">
      <c r="A13" s="4"/>
      <c r="B13" s="233" t="s">
        <v>230</v>
      </c>
      <c r="C13" s="234">
        <v>1985592</v>
      </c>
      <c r="D13" s="234">
        <v>2016503</v>
      </c>
      <c r="E13" s="234">
        <v>1993784</v>
      </c>
      <c r="F13" s="234">
        <v>2042179</v>
      </c>
      <c r="G13" s="234">
        <v>2080407</v>
      </c>
      <c r="H13" s="234">
        <f t="shared" ref="H13:O13" si="1">SUM(H7:H12)</f>
        <v>2105041</v>
      </c>
      <c r="I13" s="235">
        <f t="shared" si="1"/>
        <v>2123812</v>
      </c>
      <c r="J13" s="235">
        <f t="shared" ref="J13" si="2">SUM(J6:J12)</f>
        <v>2132990</v>
      </c>
      <c r="K13" s="236">
        <f t="shared" si="1"/>
        <v>2133807</v>
      </c>
      <c r="L13" s="236">
        <f t="shared" si="1"/>
        <v>2123167</v>
      </c>
      <c r="M13" s="237">
        <f t="shared" si="1"/>
        <v>2133819</v>
      </c>
      <c r="N13" s="236">
        <f t="shared" si="1"/>
        <v>2000569</v>
      </c>
      <c r="O13" s="237">
        <f t="shared" si="1"/>
        <v>2072639.1666666667</v>
      </c>
      <c r="P13" s="4"/>
    </row>
    <row r="14" spans="1:16" ht="30.75" customHeight="1">
      <c r="A14" s="4"/>
      <c r="B14" s="238" t="s">
        <v>231</v>
      </c>
      <c r="C14" s="300">
        <v>806042</v>
      </c>
      <c r="D14" s="300">
        <v>815378</v>
      </c>
      <c r="E14" s="300">
        <v>821970</v>
      </c>
      <c r="F14" s="301">
        <v>825214</v>
      </c>
      <c r="G14" s="300">
        <v>839985</v>
      </c>
      <c r="H14" s="300">
        <v>850015</v>
      </c>
      <c r="I14" s="325">
        <v>856875</v>
      </c>
      <c r="J14" s="325">
        <f>[1]Suf!$I$192</f>
        <v>861240</v>
      </c>
      <c r="K14" s="325">
        <v>860288</v>
      </c>
      <c r="L14" s="261">
        <v>857838</v>
      </c>
      <c r="M14" s="338">
        <v>859366</v>
      </c>
      <c r="N14" s="290">
        <v>806922</v>
      </c>
      <c r="O14" s="232">
        <f t="shared" si="0"/>
        <v>838427.75</v>
      </c>
      <c r="P14" s="4"/>
    </row>
    <row r="15" spans="1:16" ht="34.5" customHeight="1" thickBot="1">
      <c r="A15" s="4"/>
      <c r="B15" s="239" t="s">
        <v>232</v>
      </c>
      <c r="C15" s="417">
        <v>13114177.388000004</v>
      </c>
      <c r="D15" s="417">
        <v>13322148</v>
      </c>
      <c r="E15" s="240">
        <v>13441605</v>
      </c>
      <c r="F15" s="417">
        <v>13498095.534</v>
      </c>
      <c r="G15" s="417">
        <v>13751352.028000001</v>
      </c>
      <c r="H15" s="240">
        <v>13914016.310000001</v>
      </c>
      <c r="I15" s="418">
        <v>14030647.120000001</v>
      </c>
      <c r="J15" s="418">
        <f>[1]Suf!$J$192</f>
        <v>14676074.888</v>
      </c>
      <c r="K15" s="418">
        <v>14688568.204000002</v>
      </c>
      <c r="L15" s="418">
        <v>14630146.436000003</v>
      </c>
      <c r="M15" s="418">
        <v>14662569.954</v>
      </c>
      <c r="N15" s="418">
        <v>13253157.4</v>
      </c>
      <c r="O15" s="419">
        <f t="shared" si="0"/>
        <v>13915213.1885</v>
      </c>
      <c r="P15" s="4"/>
    </row>
    <row r="16" spans="1:16" ht="26.25" customHeight="1" thickTop="1">
      <c r="A16" s="4"/>
      <c r="B16" s="2" t="s">
        <v>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2" t="s">
        <v>9</v>
      </c>
      <c r="O16" s="4"/>
      <c r="P16" s="4"/>
    </row>
    <row r="17" spans="1:16" ht="15">
      <c r="A17" s="4"/>
      <c r="B17" s="292" t="s">
        <v>259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"/>
    </row>
    <row r="18" spans="1:16" ht="15">
      <c r="A18" s="4"/>
      <c r="B18" s="292" t="s">
        <v>343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"/>
    </row>
    <row r="19" spans="1:16" ht="13.5" thickBot="1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4"/>
    </row>
    <row r="20" spans="1:16" ht="21" customHeight="1" thickTop="1">
      <c r="A20" s="4"/>
      <c r="B20" s="281" t="s">
        <v>233</v>
      </c>
      <c r="C20" s="67" t="s">
        <v>0</v>
      </c>
      <c r="D20" s="67" t="s">
        <v>1</v>
      </c>
      <c r="E20" s="67" t="s">
        <v>2</v>
      </c>
      <c r="F20" s="67" t="s">
        <v>3</v>
      </c>
      <c r="G20" s="67" t="s">
        <v>4</v>
      </c>
      <c r="H20" s="68" t="s">
        <v>11</v>
      </c>
      <c r="I20" s="68" t="s">
        <v>5</v>
      </c>
      <c r="J20" s="68" t="s">
        <v>6</v>
      </c>
      <c r="K20" s="68" t="s">
        <v>7</v>
      </c>
      <c r="L20" s="68" t="s">
        <v>8</v>
      </c>
      <c r="M20" s="68" t="s">
        <v>12</v>
      </c>
      <c r="N20" s="68" t="s">
        <v>13</v>
      </c>
      <c r="O20" s="68" t="s">
        <v>42</v>
      </c>
      <c r="P20" s="4"/>
    </row>
    <row r="21" spans="1:16" ht="18" customHeight="1">
      <c r="A21" s="4"/>
      <c r="B21" s="340" t="s">
        <v>289</v>
      </c>
      <c r="C21" s="25">
        <v>22880</v>
      </c>
      <c r="D21" s="25">
        <v>23155</v>
      </c>
      <c r="E21" s="25">
        <v>22785</v>
      </c>
      <c r="F21" s="25">
        <v>23157</v>
      </c>
      <c r="G21" s="25">
        <v>23864</v>
      </c>
      <c r="H21" s="25">
        <v>24127</v>
      </c>
      <c r="I21" s="506">
        <v>24343</v>
      </c>
      <c r="J21" s="25">
        <v>24471</v>
      </c>
      <c r="K21" s="25">
        <v>24437</v>
      </c>
      <c r="L21" s="25">
        <v>24330</v>
      </c>
      <c r="M21" s="25">
        <v>24346</v>
      </c>
      <c r="N21" s="25">
        <v>23043</v>
      </c>
      <c r="O21" s="212">
        <f t="shared" ref="O21:O35" si="3">AVERAGE(C21:N21)</f>
        <v>23744.833333333332</v>
      </c>
      <c r="P21" s="4"/>
    </row>
    <row r="22" spans="1:16" ht="18" customHeight="1">
      <c r="A22" s="4"/>
      <c r="B22" s="340" t="s">
        <v>290</v>
      </c>
      <c r="C22" s="25">
        <v>35273</v>
      </c>
      <c r="D22" s="25">
        <v>35756</v>
      </c>
      <c r="E22" s="25">
        <v>35322</v>
      </c>
      <c r="F22" s="25">
        <v>36533</v>
      </c>
      <c r="G22" s="25">
        <v>37884</v>
      </c>
      <c r="H22" s="25">
        <v>38728</v>
      </c>
      <c r="I22" s="507">
        <v>39293</v>
      </c>
      <c r="J22" s="25">
        <v>39506</v>
      </c>
      <c r="K22" s="25">
        <v>39217</v>
      </c>
      <c r="L22" s="25">
        <v>39104</v>
      </c>
      <c r="M22" s="25">
        <v>39510</v>
      </c>
      <c r="N22" s="25">
        <v>35371</v>
      </c>
      <c r="O22" s="212">
        <f t="shared" si="3"/>
        <v>37624.75</v>
      </c>
      <c r="P22" s="4"/>
    </row>
    <row r="23" spans="1:16" ht="18" customHeight="1">
      <c r="A23" s="4"/>
      <c r="B23" s="340" t="s">
        <v>291</v>
      </c>
      <c r="C23" s="25">
        <v>28392</v>
      </c>
      <c r="D23" s="25">
        <v>28843</v>
      </c>
      <c r="E23" s="25">
        <v>28453</v>
      </c>
      <c r="F23" s="25">
        <v>28981</v>
      </c>
      <c r="G23" s="25">
        <v>29991</v>
      </c>
      <c r="H23" s="25">
        <v>30567</v>
      </c>
      <c r="I23" s="507">
        <v>30713</v>
      </c>
      <c r="J23" s="25">
        <v>30834</v>
      </c>
      <c r="K23" s="25">
        <v>30568</v>
      </c>
      <c r="L23" s="25">
        <v>30249</v>
      </c>
      <c r="M23" s="25">
        <v>30417</v>
      </c>
      <c r="N23" s="25">
        <v>28584</v>
      </c>
      <c r="O23" s="212">
        <f t="shared" si="3"/>
        <v>29716</v>
      </c>
      <c r="P23" s="4"/>
    </row>
    <row r="24" spans="1:16" ht="18" customHeight="1">
      <c r="A24" s="4"/>
      <c r="B24" s="340" t="s">
        <v>292</v>
      </c>
      <c r="C24" s="25">
        <v>35646</v>
      </c>
      <c r="D24" s="25">
        <v>36337</v>
      </c>
      <c r="E24" s="25">
        <v>36095</v>
      </c>
      <c r="F24" s="25">
        <v>36657</v>
      </c>
      <c r="G24" s="25">
        <v>37659</v>
      </c>
      <c r="H24" s="25">
        <v>38004</v>
      </c>
      <c r="I24" s="507">
        <v>38068</v>
      </c>
      <c r="J24" s="25">
        <v>38102</v>
      </c>
      <c r="K24" s="25">
        <v>38134</v>
      </c>
      <c r="L24" s="25">
        <v>37621</v>
      </c>
      <c r="M24" s="25">
        <v>37827</v>
      </c>
      <c r="N24" s="25">
        <v>35838</v>
      </c>
      <c r="O24" s="212">
        <f t="shared" si="3"/>
        <v>37165.666666666664</v>
      </c>
      <c r="P24" s="4"/>
    </row>
    <row r="25" spans="1:16" ht="18" customHeight="1">
      <c r="A25" s="4"/>
      <c r="B25" s="340" t="s">
        <v>293</v>
      </c>
      <c r="C25" s="25">
        <v>97975</v>
      </c>
      <c r="D25" s="25">
        <v>99287</v>
      </c>
      <c r="E25" s="25">
        <v>97806</v>
      </c>
      <c r="F25" s="25">
        <v>99763</v>
      </c>
      <c r="G25" s="25">
        <v>102064</v>
      </c>
      <c r="H25" s="25">
        <v>103210</v>
      </c>
      <c r="I25" s="507">
        <v>103628</v>
      </c>
      <c r="J25" s="25">
        <v>103739</v>
      </c>
      <c r="K25" s="25">
        <v>103517</v>
      </c>
      <c r="L25" s="25">
        <v>102783</v>
      </c>
      <c r="M25" s="25">
        <v>103242</v>
      </c>
      <c r="N25" s="25">
        <v>98938</v>
      </c>
      <c r="O25" s="212">
        <f t="shared" si="3"/>
        <v>101329.33333333333</v>
      </c>
      <c r="P25" s="4"/>
    </row>
    <row r="26" spans="1:16" ht="18" customHeight="1">
      <c r="A26" s="4"/>
      <c r="B26" s="340" t="s">
        <v>294</v>
      </c>
      <c r="C26" s="25">
        <v>191974</v>
      </c>
      <c r="D26" s="25">
        <v>194611</v>
      </c>
      <c r="E26" s="25">
        <v>191978</v>
      </c>
      <c r="F26" s="25">
        <v>197413</v>
      </c>
      <c r="G26" s="25">
        <v>201376</v>
      </c>
      <c r="H26" s="25">
        <v>203484</v>
      </c>
      <c r="I26" s="507">
        <v>204913</v>
      </c>
      <c r="J26" s="25">
        <v>205481</v>
      </c>
      <c r="K26" s="25">
        <v>204461</v>
      </c>
      <c r="L26" s="25">
        <v>203232</v>
      </c>
      <c r="M26" s="25">
        <v>204364</v>
      </c>
      <c r="N26" s="25">
        <v>193982</v>
      </c>
      <c r="O26" s="212">
        <f t="shared" si="3"/>
        <v>199772.41666666666</v>
      </c>
      <c r="P26" s="4"/>
    </row>
    <row r="27" spans="1:16" ht="18" customHeight="1">
      <c r="A27" s="4"/>
      <c r="B27" s="340" t="s">
        <v>295</v>
      </c>
      <c r="C27" s="25">
        <v>102082</v>
      </c>
      <c r="D27" s="25">
        <v>103277</v>
      </c>
      <c r="E27" s="25">
        <v>102453</v>
      </c>
      <c r="F27" s="25">
        <v>103197</v>
      </c>
      <c r="G27" s="25">
        <v>105224</v>
      </c>
      <c r="H27" s="25">
        <v>106433</v>
      </c>
      <c r="I27" s="507">
        <v>107106</v>
      </c>
      <c r="J27" s="507">
        <v>107382</v>
      </c>
      <c r="K27" s="25">
        <v>107588</v>
      </c>
      <c r="L27" s="25">
        <v>107152</v>
      </c>
      <c r="M27" s="25">
        <v>107552</v>
      </c>
      <c r="N27" s="25">
        <v>103325</v>
      </c>
      <c r="O27" s="212">
        <f t="shared" si="3"/>
        <v>105230.91666666667</v>
      </c>
      <c r="P27" s="4"/>
    </row>
    <row r="28" spans="1:16" ht="18" customHeight="1">
      <c r="A28" s="4"/>
      <c r="B28" s="340" t="s">
        <v>296</v>
      </c>
      <c r="C28" s="25">
        <v>171731</v>
      </c>
      <c r="D28" s="25">
        <v>173768</v>
      </c>
      <c r="E28" s="25">
        <v>172179</v>
      </c>
      <c r="F28" s="25">
        <v>175281</v>
      </c>
      <c r="G28" s="25">
        <v>175347</v>
      </c>
      <c r="H28" s="25">
        <v>176561</v>
      </c>
      <c r="I28" s="507">
        <v>177646</v>
      </c>
      <c r="J28" s="25">
        <v>178354</v>
      </c>
      <c r="K28" s="25">
        <v>178628</v>
      </c>
      <c r="L28" s="25">
        <v>177907</v>
      </c>
      <c r="M28" s="25">
        <v>178851</v>
      </c>
      <c r="N28" s="25">
        <v>174269</v>
      </c>
      <c r="O28" s="212">
        <f t="shared" si="3"/>
        <v>175876.83333333334</v>
      </c>
      <c r="P28" s="4"/>
    </row>
    <row r="29" spans="1:16" ht="18" customHeight="1">
      <c r="A29" s="4"/>
      <c r="B29" s="340" t="s">
        <v>297</v>
      </c>
      <c r="C29" s="25">
        <v>309197</v>
      </c>
      <c r="D29" s="25">
        <v>313500</v>
      </c>
      <c r="E29" s="25">
        <v>310146</v>
      </c>
      <c r="F29" s="25">
        <v>315806</v>
      </c>
      <c r="G29" s="25">
        <v>317314</v>
      </c>
      <c r="H29" s="25">
        <v>319697</v>
      </c>
      <c r="I29" s="507">
        <v>321981</v>
      </c>
      <c r="J29" s="25">
        <v>323155</v>
      </c>
      <c r="K29" s="25">
        <v>323161</v>
      </c>
      <c r="L29" s="25">
        <v>322052</v>
      </c>
      <c r="M29" s="25">
        <v>323688</v>
      </c>
      <c r="N29" s="25">
        <v>313280</v>
      </c>
      <c r="O29" s="212">
        <f t="shared" si="3"/>
        <v>317748.08333333331</v>
      </c>
      <c r="P29" s="4"/>
    </row>
    <row r="30" spans="1:16" ht="18" customHeight="1">
      <c r="A30" s="4"/>
      <c r="B30" s="340" t="s">
        <v>298</v>
      </c>
      <c r="C30" s="25">
        <v>198171</v>
      </c>
      <c r="D30" s="25">
        <v>200724</v>
      </c>
      <c r="E30" s="25">
        <v>199086</v>
      </c>
      <c r="F30" s="25">
        <v>201498</v>
      </c>
      <c r="G30" s="25">
        <v>203919</v>
      </c>
      <c r="H30" s="25">
        <v>204530</v>
      </c>
      <c r="I30" s="507">
        <v>205584</v>
      </c>
      <c r="J30" s="25">
        <v>206230</v>
      </c>
      <c r="K30" s="25">
        <v>204542</v>
      </c>
      <c r="L30" s="25">
        <v>203742</v>
      </c>
      <c r="M30" s="25">
        <v>205133</v>
      </c>
      <c r="N30" s="25">
        <v>201757</v>
      </c>
      <c r="O30" s="212">
        <f t="shared" si="3"/>
        <v>202909.66666666666</v>
      </c>
      <c r="P30" s="4"/>
    </row>
    <row r="31" spans="1:16" ht="18" customHeight="1">
      <c r="A31" s="4"/>
      <c r="B31" s="340" t="s">
        <v>299</v>
      </c>
      <c r="C31" s="25">
        <v>71048</v>
      </c>
      <c r="D31" s="25">
        <v>72093</v>
      </c>
      <c r="E31" s="25">
        <v>70956</v>
      </c>
      <c r="F31" s="25">
        <v>72594</v>
      </c>
      <c r="G31" s="25">
        <v>73929</v>
      </c>
      <c r="H31" s="25">
        <v>74405</v>
      </c>
      <c r="I31" s="507">
        <v>74938</v>
      </c>
      <c r="J31" s="25">
        <v>75096</v>
      </c>
      <c r="K31" s="25">
        <v>74901</v>
      </c>
      <c r="L31" s="25">
        <v>74144</v>
      </c>
      <c r="M31" s="25">
        <v>74555</v>
      </c>
      <c r="N31" s="25">
        <v>71950</v>
      </c>
      <c r="O31" s="212">
        <f t="shared" si="3"/>
        <v>73384.083333333328</v>
      </c>
      <c r="P31" s="4"/>
    </row>
    <row r="32" spans="1:16" ht="18" customHeight="1">
      <c r="A32" s="4"/>
      <c r="B32" s="340" t="s">
        <v>300</v>
      </c>
      <c r="C32" s="25">
        <v>138014</v>
      </c>
      <c r="D32" s="25">
        <v>141000</v>
      </c>
      <c r="E32" s="25">
        <v>140341</v>
      </c>
      <c r="F32" s="25">
        <v>143407</v>
      </c>
      <c r="G32" s="25">
        <v>147031</v>
      </c>
      <c r="H32" s="25">
        <v>148891</v>
      </c>
      <c r="I32" s="507">
        <v>150572</v>
      </c>
      <c r="J32" s="25">
        <v>151793</v>
      </c>
      <c r="K32" s="25">
        <v>152377</v>
      </c>
      <c r="L32" s="25">
        <v>152066</v>
      </c>
      <c r="M32" s="25">
        <v>153305</v>
      </c>
      <c r="N32" s="25">
        <v>138068</v>
      </c>
      <c r="O32" s="212">
        <f t="shared" si="3"/>
        <v>146405.41666666666</v>
      </c>
      <c r="P32" s="4"/>
    </row>
    <row r="33" spans="1:16" ht="18" customHeight="1">
      <c r="A33" s="4"/>
      <c r="B33" s="340" t="s">
        <v>301</v>
      </c>
      <c r="C33" s="25">
        <v>16236</v>
      </c>
      <c r="D33" s="25">
        <v>16523</v>
      </c>
      <c r="E33" s="25">
        <v>16300</v>
      </c>
      <c r="F33" s="25">
        <v>16734</v>
      </c>
      <c r="G33" s="25">
        <v>17131</v>
      </c>
      <c r="H33" s="25">
        <v>17381</v>
      </c>
      <c r="I33" s="507">
        <v>17550</v>
      </c>
      <c r="J33" s="25">
        <v>17655</v>
      </c>
      <c r="K33" s="25">
        <v>17726</v>
      </c>
      <c r="L33" s="25">
        <v>17500</v>
      </c>
      <c r="M33" s="25">
        <v>17544</v>
      </c>
      <c r="N33" s="25">
        <v>16413</v>
      </c>
      <c r="O33" s="212">
        <f t="shared" si="3"/>
        <v>17057.75</v>
      </c>
      <c r="P33" s="4"/>
    </row>
    <row r="34" spans="1:16" ht="18" customHeight="1">
      <c r="A34" s="4"/>
      <c r="B34" s="340" t="s">
        <v>302</v>
      </c>
      <c r="C34" s="25">
        <v>9914</v>
      </c>
      <c r="D34" s="25">
        <v>10181</v>
      </c>
      <c r="E34" s="25">
        <v>10139</v>
      </c>
      <c r="F34" s="25">
        <v>10363</v>
      </c>
      <c r="G34" s="25">
        <v>10723</v>
      </c>
      <c r="H34" s="25">
        <v>10984</v>
      </c>
      <c r="I34" s="507">
        <v>11145</v>
      </c>
      <c r="J34" s="25">
        <v>11231</v>
      </c>
      <c r="K34" s="25">
        <v>11102</v>
      </c>
      <c r="L34" s="25">
        <v>11024</v>
      </c>
      <c r="M34" s="25">
        <v>11161</v>
      </c>
      <c r="N34" s="25">
        <v>9870</v>
      </c>
      <c r="O34" s="212">
        <f t="shared" si="3"/>
        <v>10653.083333333334</v>
      </c>
      <c r="P34" s="4"/>
    </row>
    <row r="35" spans="1:16" ht="18" customHeight="1">
      <c r="A35" s="4"/>
      <c r="B35" s="340" t="s">
        <v>303</v>
      </c>
      <c r="C35" s="25">
        <v>557059</v>
      </c>
      <c r="D35" s="25">
        <v>567448</v>
      </c>
      <c r="E35" s="25">
        <v>559745</v>
      </c>
      <c r="F35" s="25">
        <v>580795</v>
      </c>
      <c r="G35" s="25">
        <v>596951</v>
      </c>
      <c r="H35" s="25">
        <v>608039</v>
      </c>
      <c r="I35" s="508">
        <v>616332</v>
      </c>
      <c r="J35" s="25">
        <v>619961</v>
      </c>
      <c r="K35" s="25">
        <v>623448</v>
      </c>
      <c r="L35" s="25">
        <v>620261</v>
      </c>
      <c r="M35" s="25">
        <v>622324</v>
      </c>
      <c r="N35" s="25">
        <v>555881</v>
      </c>
      <c r="O35" s="212">
        <f t="shared" si="3"/>
        <v>594020.33333333337</v>
      </c>
      <c r="P35" s="4"/>
    </row>
    <row r="36" spans="1:16" ht="18" customHeight="1" thickBot="1">
      <c r="A36" s="4"/>
      <c r="B36" s="282" t="s">
        <v>87</v>
      </c>
      <c r="C36" s="286">
        <f>SUM(C21:C35)</f>
        <v>1985592</v>
      </c>
      <c r="D36" s="286">
        <f>SUM(D21:D35)</f>
        <v>2016503</v>
      </c>
      <c r="E36" s="286">
        <f t="shared" ref="E36:K36" si="4">SUM(E21:E35)</f>
        <v>1993784</v>
      </c>
      <c r="F36" s="286">
        <f t="shared" si="4"/>
        <v>2042179</v>
      </c>
      <c r="G36" s="286">
        <f t="shared" si="4"/>
        <v>2080407</v>
      </c>
      <c r="H36" s="286">
        <f t="shared" si="4"/>
        <v>2105041</v>
      </c>
      <c r="I36" s="286">
        <f t="shared" si="4"/>
        <v>2123812</v>
      </c>
      <c r="J36" s="286">
        <f t="shared" si="4"/>
        <v>2132990</v>
      </c>
      <c r="K36" s="286">
        <f t="shared" si="4"/>
        <v>2133807</v>
      </c>
      <c r="L36" s="286">
        <f>SUM(L21:L35)</f>
        <v>2123167</v>
      </c>
      <c r="M36" s="286">
        <f>SUM(M21:M35)</f>
        <v>2133819</v>
      </c>
      <c r="N36" s="286">
        <f>SUM(N21:N35)</f>
        <v>2000569</v>
      </c>
      <c r="O36" s="286">
        <f>SUM(O21:O35)</f>
        <v>2072639.1666666665</v>
      </c>
      <c r="P36" s="4"/>
    </row>
    <row r="37" spans="1:16" ht="13.5" thickTop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">
      <c r="A38" s="241"/>
      <c r="B38" s="294" t="s">
        <v>258</v>
      </c>
      <c r="C38" s="294"/>
      <c r="D38" s="294"/>
      <c r="E38" s="294"/>
      <c r="F38" s="294"/>
      <c r="G38" s="294"/>
      <c r="H38" s="294"/>
      <c r="I38" s="4"/>
      <c r="J38" s="4"/>
      <c r="K38" s="4"/>
      <c r="L38" s="4"/>
      <c r="M38" s="4"/>
      <c r="N38" s="4"/>
      <c r="O38" s="4"/>
      <c r="P38" s="4"/>
    </row>
    <row r="39" spans="1:16" ht="15.75" thickBot="1">
      <c r="A39" s="241"/>
      <c r="B39" s="295" t="s">
        <v>432</v>
      </c>
      <c r="C39" s="294"/>
      <c r="D39" s="294"/>
      <c r="E39" s="294"/>
      <c r="F39" s="294"/>
      <c r="G39" s="327"/>
      <c r="H39" s="328"/>
      <c r="I39" s="4"/>
      <c r="J39" s="4"/>
      <c r="K39" s="4"/>
      <c r="L39" s="4"/>
      <c r="M39" s="4"/>
      <c r="N39" s="4"/>
      <c r="O39" s="4"/>
      <c r="P39" s="4"/>
    </row>
    <row r="40" spans="1:16" ht="24" thickTop="1">
      <c r="A40" s="241"/>
      <c r="B40" s="296" t="s">
        <v>233</v>
      </c>
      <c r="C40" s="329" t="s">
        <v>252</v>
      </c>
      <c r="D40" s="330" t="s">
        <v>253</v>
      </c>
      <c r="E40" s="329" t="s">
        <v>254</v>
      </c>
      <c r="F40" s="329" t="s">
        <v>255</v>
      </c>
      <c r="G40" s="329" t="s">
        <v>278</v>
      </c>
      <c r="H40" s="331" t="s">
        <v>279</v>
      </c>
      <c r="I40" s="326" t="s">
        <v>42</v>
      </c>
      <c r="J40" s="4"/>
      <c r="K40" s="4"/>
      <c r="L40" s="4"/>
      <c r="M40" s="4"/>
      <c r="N40" s="4"/>
      <c r="O40" s="4"/>
      <c r="P40" s="4"/>
    </row>
    <row r="41" spans="1:16" ht="15">
      <c r="A41" s="241"/>
      <c r="B41" s="473" t="s">
        <v>408</v>
      </c>
      <c r="C41" s="474">
        <v>15360</v>
      </c>
      <c r="D41" s="475">
        <v>25</v>
      </c>
      <c r="E41" s="475">
        <v>110</v>
      </c>
      <c r="F41" s="475">
        <v>7518</v>
      </c>
      <c r="G41" s="475">
        <v>26</v>
      </c>
      <c r="H41" s="476">
        <v>4</v>
      </c>
      <c r="I41" s="293">
        <f>SUM(C41:H41)</f>
        <v>23043</v>
      </c>
      <c r="J41" s="4"/>
      <c r="K41" s="4"/>
      <c r="L41" s="4"/>
      <c r="M41" s="4"/>
      <c r="N41" s="4"/>
      <c r="O41" s="4"/>
      <c r="P41" s="4"/>
    </row>
    <row r="42" spans="1:16" ht="15">
      <c r="A42" s="241"/>
      <c r="B42" s="473" t="s">
        <v>350</v>
      </c>
      <c r="C42" s="474">
        <v>23812</v>
      </c>
      <c r="D42" s="475">
        <v>39</v>
      </c>
      <c r="E42" s="475">
        <v>142</v>
      </c>
      <c r="F42" s="475">
        <v>11315</v>
      </c>
      <c r="G42" s="475">
        <v>52</v>
      </c>
      <c r="H42" s="476">
        <v>11</v>
      </c>
      <c r="I42" s="293">
        <f>SUM(C42:H42)</f>
        <v>35371</v>
      </c>
      <c r="J42" s="4"/>
      <c r="K42" s="4"/>
      <c r="L42" s="4"/>
      <c r="M42" s="4"/>
      <c r="N42" s="4"/>
      <c r="O42" s="4"/>
      <c r="P42" s="4"/>
    </row>
    <row r="43" spans="1:16" ht="15">
      <c r="A43" s="241"/>
      <c r="B43" s="473" t="s">
        <v>351</v>
      </c>
      <c r="C43" s="474">
        <v>19248</v>
      </c>
      <c r="D43" s="475">
        <v>28</v>
      </c>
      <c r="E43" s="475">
        <v>125</v>
      </c>
      <c r="F43" s="475">
        <v>9112</v>
      </c>
      <c r="G43" s="475">
        <v>34</v>
      </c>
      <c r="H43" s="476">
        <v>37</v>
      </c>
      <c r="I43" s="293">
        <f>SUM(C43:H43)</f>
        <v>28584</v>
      </c>
      <c r="J43" s="4"/>
      <c r="K43" s="4"/>
      <c r="L43" s="4"/>
      <c r="M43" s="4"/>
      <c r="N43" s="4"/>
      <c r="O43" s="4"/>
      <c r="P43" s="4"/>
    </row>
    <row r="44" spans="1:16" ht="15">
      <c r="A44" s="241"/>
      <c r="B44" s="473" t="s">
        <v>352</v>
      </c>
      <c r="C44" s="474">
        <v>24530</v>
      </c>
      <c r="D44" s="475">
        <v>31</v>
      </c>
      <c r="E44" s="475">
        <v>187</v>
      </c>
      <c r="F44" s="475">
        <v>11013</v>
      </c>
      <c r="G44" s="475">
        <v>32</v>
      </c>
      <c r="H44" s="476">
        <v>45</v>
      </c>
      <c r="I44" s="293">
        <f t="shared" ref="I44:I55" si="5">SUM(C44:H44)</f>
        <v>35838</v>
      </c>
      <c r="J44" s="4"/>
      <c r="K44" s="4"/>
      <c r="L44" s="4"/>
      <c r="M44" s="4"/>
      <c r="N44" s="4"/>
      <c r="O44" s="4"/>
      <c r="P44" s="4"/>
    </row>
    <row r="45" spans="1:16" ht="15">
      <c r="A45" s="241"/>
      <c r="B45" s="473" t="s">
        <v>353</v>
      </c>
      <c r="C45" s="474">
        <v>65901</v>
      </c>
      <c r="D45" s="475">
        <v>90</v>
      </c>
      <c r="E45" s="475">
        <v>365</v>
      </c>
      <c r="F45" s="475">
        <v>32422</v>
      </c>
      <c r="G45" s="475">
        <v>100</v>
      </c>
      <c r="H45" s="476">
        <v>60</v>
      </c>
      <c r="I45" s="293">
        <f t="shared" si="5"/>
        <v>98938</v>
      </c>
      <c r="J45" s="4"/>
      <c r="K45" s="4"/>
      <c r="L45" s="4"/>
      <c r="M45" s="4"/>
      <c r="N45" s="4"/>
      <c r="O45" s="4"/>
      <c r="P45" s="4"/>
    </row>
    <row r="46" spans="1:16" ht="15">
      <c r="A46" s="241"/>
      <c r="B46" s="473" t="s">
        <v>354</v>
      </c>
      <c r="C46" s="474">
        <v>127586</v>
      </c>
      <c r="D46" s="475">
        <v>222</v>
      </c>
      <c r="E46" s="475">
        <v>694</v>
      </c>
      <c r="F46" s="475">
        <v>64955</v>
      </c>
      <c r="G46" s="475">
        <v>368</v>
      </c>
      <c r="H46" s="476">
        <v>157</v>
      </c>
      <c r="I46" s="293">
        <f t="shared" si="5"/>
        <v>193982</v>
      </c>
      <c r="J46" s="4"/>
      <c r="K46" s="4"/>
      <c r="L46" s="4"/>
      <c r="M46" s="4"/>
      <c r="N46" s="4"/>
      <c r="O46" s="4"/>
      <c r="P46" s="4"/>
    </row>
    <row r="47" spans="1:16" ht="15">
      <c r="A47" s="241"/>
      <c r="B47" s="473" t="s">
        <v>362</v>
      </c>
      <c r="C47" s="474">
        <v>66549</v>
      </c>
      <c r="D47" s="475">
        <v>47</v>
      </c>
      <c r="E47" s="475">
        <v>456</v>
      </c>
      <c r="F47" s="475">
        <v>36141</v>
      </c>
      <c r="G47" s="475">
        <v>66</v>
      </c>
      <c r="H47" s="476">
        <v>66</v>
      </c>
      <c r="I47" s="293">
        <f t="shared" si="5"/>
        <v>103325</v>
      </c>
      <c r="J47" s="4"/>
      <c r="K47" s="4"/>
      <c r="L47" s="4"/>
      <c r="M47" s="4"/>
      <c r="N47" s="4"/>
      <c r="O47" s="4"/>
      <c r="P47" s="4"/>
    </row>
    <row r="48" spans="1:16" ht="15">
      <c r="A48" s="241"/>
      <c r="B48" s="473" t="s">
        <v>355</v>
      </c>
      <c r="C48" s="474">
        <v>110135</v>
      </c>
      <c r="D48" s="475">
        <v>117</v>
      </c>
      <c r="E48" s="475">
        <v>515</v>
      </c>
      <c r="F48" s="475">
        <v>63279</v>
      </c>
      <c r="G48" s="475">
        <v>139</v>
      </c>
      <c r="H48" s="476">
        <v>84</v>
      </c>
      <c r="I48" s="293">
        <f t="shared" si="5"/>
        <v>174269</v>
      </c>
      <c r="J48" s="4"/>
      <c r="K48" s="4"/>
      <c r="L48" s="4"/>
      <c r="M48" s="4"/>
      <c r="N48" s="4"/>
      <c r="O48" s="4"/>
      <c r="P48" s="4"/>
    </row>
    <row r="49" spans="1:16" ht="15">
      <c r="A49" s="241"/>
      <c r="B49" s="473" t="s">
        <v>356</v>
      </c>
      <c r="C49" s="474">
        <v>205913</v>
      </c>
      <c r="D49" s="475">
        <v>234</v>
      </c>
      <c r="E49" s="475">
        <v>1052</v>
      </c>
      <c r="F49" s="475">
        <v>105202</v>
      </c>
      <c r="G49" s="475">
        <v>700</v>
      </c>
      <c r="H49" s="476">
        <v>179</v>
      </c>
      <c r="I49" s="293">
        <f t="shared" si="5"/>
        <v>313280</v>
      </c>
      <c r="J49" s="4"/>
      <c r="K49" s="4"/>
      <c r="L49" s="4"/>
      <c r="M49" s="4"/>
      <c r="N49" s="4"/>
      <c r="O49" s="4"/>
      <c r="P49" s="4"/>
    </row>
    <row r="50" spans="1:16" ht="15">
      <c r="A50" s="241"/>
      <c r="B50" s="473" t="s">
        <v>287</v>
      </c>
      <c r="C50" s="474">
        <v>133560</v>
      </c>
      <c r="D50" s="475">
        <v>97</v>
      </c>
      <c r="E50" s="475">
        <v>612</v>
      </c>
      <c r="F50" s="475">
        <v>67017</v>
      </c>
      <c r="G50" s="475">
        <v>335</v>
      </c>
      <c r="H50" s="476">
        <v>136</v>
      </c>
      <c r="I50" s="293">
        <f t="shared" si="5"/>
        <v>201757</v>
      </c>
      <c r="J50" s="4"/>
      <c r="K50" s="4"/>
      <c r="L50" s="4"/>
      <c r="M50" s="4"/>
      <c r="N50" s="4"/>
      <c r="O50" s="4"/>
      <c r="P50" s="4"/>
    </row>
    <row r="51" spans="1:16" ht="15">
      <c r="A51" s="241"/>
      <c r="B51" s="473" t="s">
        <v>409</v>
      </c>
      <c r="C51" s="474">
        <v>47318</v>
      </c>
      <c r="D51" s="475">
        <v>80</v>
      </c>
      <c r="E51" s="475">
        <v>235</v>
      </c>
      <c r="F51" s="475">
        <v>24190</v>
      </c>
      <c r="G51" s="475">
        <v>69</v>
      </c>
      <c r="H51" s="476">
        <v>58</v>
      </c>
      <c r="I51" s="293">
        <f t="shared" si="5"/>
        <v>71950</v>
      </c>
      <c r="J51" s="4"/>
      <c r="K51" s="4"/>
      <c r="L51" s="4"/>
      <c r="M51" s="4"/>
      <c r="N51" s="4"/>
      <c r="O51" s="4"/>
      <c r="P51" s="4"/>
    </row>
    <row r="52" spans="1:16" ht="15">
      <c r="A52" s="241"/>
      <c r="B52" s="473" t="s">
        <v>410</v>
      </c>
      <c r="C52" s="474">
        <v>94325</v>
      </c>
      <c r="D52" s="475">
        <v>79</v>
      </c>
      <c r="E52" s="475">
        <v>577</v>
      </c>
      <c r="F52" s="475">
        <v>42817</v>
      </c>
      <c r="G52" s="475">
        <v>209</v>
      </c>
      <c r="H52" s="476">
        <v>61</v>
      </c>
      <c r="I52" s="293">
        <f t="shared" si="5"/>
        <v>138068</v>
      </c>
      <c r="J52" s="4"/>
      <c r="K52" s="4"/>
      <c r="L52" s="4"/>
      <c r="M52" s="4"/>
      <c r="N52" s="4"/>
      <c r="O52" s="4"/>
      <c r="P52" s="4"/>
    </row>
    <row r="53" spans="1:16" ht="15">
      <c r="A53" s="241"/>
      <c r="B53" s="473" t="s">
        <v>411</v>
      </c>
      <c r="C53" s="474">
        <v>11344</v>
      </c>
      <c r="D53" s="475">
        <v>19</v>
      </c>
      <c r="E53" s="475">
        <v>61</v>
      </c>
      <c r="F53" s="475">
        <v>4955</v>
      </c>
      <c r="G53" s="475">
        <v>26</v>
      </c>
      <c r="H53" s="476">
        <v>8</v>
      </c>
      <c r="I53" s="293">
        <f t="shared" si="5"/>
        <v>16413</v>
      </c>
      <c r="J53" s="4"/>
      <c r="K53" s="4"/>
      <c r="L53" s="4"/>
      <c r="M53" s="4"/>
      <c r="N53" s="4"/>
      <c r="O53" s="4"/>
      <c r="P53" s="4"/>
    </row>
    <row r="54" spans="1:16" ht="15">
      <c r="A54" s="241"/>
      <c r="B54" s="473" t="s">
        <v>360</v>
      </c>
      <c r="C54" s="474">
        <v>6552</v>
      </c>
      <c r="D54" s="475">
        <v>11</v>
      </c>
      <c r="E54" s="475">
        <v>24</v>
      </c>
      <c r="F54" s="475">
        <v>3241</v>
      </c>
      <c r="G54" s="475">
        <v>31</v>
      </c>
      <c r="H54" s="476">
        <v>11</v>
      </c>
      <c r="I54" s="293">
        <f t="shared" si="5"/>
        <v>9870</v>
      </c>
      <c r="J54" s="4"/>
      <c r="K54" s="4"/>
      <c r="L54" s="4"/>
      <c r="M54" s="4"/>
      <c r="N54" s="4"/>
      <c r="O54" s="4"/>
      <c r="P54" s="4"/>
    </row>
    <row r="55" spans="1:16" ht="15">
      <c r="A55" s="241"/>
      <c r="B55" s="473" t="s">
        <v>361</v>
      </c>
      <c r="C55" s="474">
        <v>379508</v>
      </c>
      <c r="D55" s="475">
        <v>857</v>
      </c>
      <c r="E55" s="475">
        <v>2926</v>
      </c>
      <c r="F55" s="475">
        <v>171337</v>
      </c>
      <c r="G55" s="475">
        <v>892</v>
      </c>
      <c r="H55" s="476">
        <v>361</v>
      </c>
      <c r="I55" s="293">
        <f t="shared" si="5"/>
        <v>555881</v>
      </c>
      <c r="J55" s="4"/>
      <c r="K55" s="4"/>
      <c r="L55" s="4"/>
      <c r="M55" s="4"/>
      <c r="N55" s="4"/>
      <c r="O55" s="4"/>
      <c r="P55" s="4"/>
    </row>
    <row r="56" spans="1:16" ht="21" customHeight="1" thickBot="1">
      <c r="A56" s="241"/>
      <c r="B56" s="297" t="s">
        <v>223</v>
      </c>
      <c r="C56" s="298">
        <f>SUM(C41:C55)</f>
        <v>1331641</v>
      </c>
      <c r="D56" s="298">
        <f t="shared" ref="D56:I56" si="6">SUM(D41:D55)</f>
        <v>1976</v>
      </c>
      <c r="E56" s="298">
        <f t="shared" si="6"/>
        <v>8081</v>
      </c>
      <c r="F56" s="298">
        <f t="shared" si="6"/>
        <v>654514</v>
      </c>
      <c r="G56" s="298">
        <f t="shared" si="6"/>
        <v>3079</v>
      </c>
      <c r="H56" s="298">
        <f t="shared" si="6"/>
        <v>1278</v>
      </c>
      <c r="I56" s="298">
        <f t="shared" si="6"/>
        <v>2000569</v>
      </c>
      <c r="J56" s="4"/>
      <c r="K56" s="2" t="s">
        <v>9</v>
      </c>
      <c r="L56" s="4"/>
      <c r="M56" s="4"/>
      <c r="N56" s="4"/>
      <c r="O56" s="4"/>
      <c r="P56" s="4"/>
    </row>
    <row r="57" spans="1:16" ht="13.5" thickTop="1">
      <c r="A57" s="241"/>
      <c r="B57" s="241"/>
      <c r="C57" s="241"/>
      <c r="D57" s="241"/>
      <c r="E57" s="241"/>
      <c r="F57" s="241"/>
      <c r="G57" s="241"/>
      <c r="H57" s="241"/>
      <c r="I57" s="4"/>
      <c r="J57" s="4"/>
      <c r="K57" s="4"/>
      <c r="L57" s="4"/>
      <c r="M57" s="4"/>
      <c r="N57" s="4"/>
      <c r="O57" s="4"/>
      <c r="P57" s="4"/>
    </row>
  </sheetData>
  <phoneticPr fontId="0" type="noConversion"/>
  <hyperlinks>
    <hyperlink ref="N16" location="INDICE!C3" display="Volver al Indice"/>
    <hyperlink ref="B4" location="INDICE!C3" display="Volver al Indice"/>
    <hyperlink ref="B16" location="INDICE!C3" display="Volver al Indice"/>
    <hyperlink ref="K56" location="INDICE!C3" display="Volver al Indice"/>
  </hyperlinks>
  <pageMargins left="0.62992125984251968" right="0.74803149606299213" top="0.6692913385826772" bottom="0.98425196850393704" header="0" footer="0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P48"/>
  <sheetViews>
    <sheetView zoomScale="80" zoomScaleNormal="80" workbookViewId="0">
      <selection activeCell="B5" sqref="B5"/>
    </sheetView>
  </sheetViews>
  <sheetFormatPr baseColWidth="10" defaultColWidth="4.5703125" defaultRowHeight="12.75"/>
  <cols>
    <col min="1" max="1" width="1.85546875" customWidth="1"/>
    <col min="2" max="2" width="18.85546875" customWidth="1"/>
    <col min="3" max="14" width="13.5703125" customWidth="1"/>
    <col min="15" max="15" width="13.710937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>
      <c r="A2" s="4"/>
      <c r="B2" s="538" t="s">
        <v>53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4"/>
    </row>
    <row r="3" spans="1:16" ht="15.75">
      <c r="A3" s="4"/>
      <c r="B3" s="543" t="s">
        <v>54</v>
      </c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4"/>
    </row>
    <row r="4" spans="1:16" ht="15.75">
      <c r="A4" s="4"/>
      <c r="B4" s="538" t="s">
        <v>343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4"/>
    </row>
    <row r="5" spans="1:16" ht="13.5" thickBot="1">
      <c r="A5" s="4"/>
      <c r="B5" s="2" t="s">
        <v>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ht="13.5" thickTop="1">
      <c r="A6" s="4"/>
      <c r="B6" s="29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1" t="s">
        <v>11</v>
      </c>
      <c r="I6" s="31" t="s">
        <v>5</v>
      </c>
      <c r="J6" s="31" t="s">
        <v>6</v>
      </c>
      <c r="K6" s="31" t="s">
        <v>7</v>
      </c>
      <c r="L6" s="31" t="s">
        <v>8</v>
      </c>
      <c r="M6" s="31" t="s">
        <v>12</v>
      </c>
      <c r="N6" s="31" t="s">
        <v>13</v>
      </c>
      <c r="O6" s="31" t="s">
        <v>14</v>
      </c>
      <c r="P6" s="4"/>
    </row>
    <row r="7" spans="1:16" ht="17.25" customHeight="1">
      <c r="A7" s="4"/>
      <c r="B7" s="32" t="s">
        <v>260</v>
      </c>
      <c r="C7" s="33">
        <v>36640</v>
      </c>
      <c r="D7" s="33">
        <v>35964</v>
      </c>
      <c r="E7" s="33">
        <v>36697</v>
      </c>
      <c r="F7" s="33">
        <v>36960</v>
      </c>
      <c r="G7" s="33">
        <v>37091</v>
      </c>
      <c r="H7" s="34">
        <v>37112</v>
      </c>
      <c r="I7" s="33">
        <v>37371</v>
      </c>
      <c r="J7" s="33">
        <v>37527</v>
      </c>
      <c r="K7" s="33">
        <v>37498</v>
      </c>
      <c r="L7" s="33">
        <v>37614</v>
      </c>
      <c r="M7" s="33">
        <v>37835</v>
      </c>
      <c r="N7" s="33">
        <v>37817</v>
      </c>
      <c r="O7" s="33">
        <f>AVERAGE(C7:N7)</f>
        <v>37177.166666666664</v>
      </c>
      <c r="P7" s="4"/>
    </row>
    <row r="8" spans="1:16">
      <c r="A8" s="4"/>
      <c r="B8" s="35" t="s">
        <v>284</v>
      </c>
      <c r="C8" s="7">
        <v>25310</v>
      </c>
      <c r="D8" s="7">
        <v>25315</v>
      </c>
      <c r="E8" s="7">
        <v>25505</v>
      </c>
      <c r="F8" s="7">
        <v>26584</v>
      </c>
      <c r="G8" s="7">
        <v>27437</v>
      </c>
      <c r="H8" s="8">
        <v>28599</v>
      </c>
      <c r="I8" s="7">
        <v>29636</v>
      </c>
      <c r="J8" s="7">
        <v>30677</v>
      </c>
      <c r="K8" s="7">
        <v>31447</v>
      </c>
      <c r="L8" s="7">
        <v>32479</v>
      </c>
      <c r="M8" s="7">
        <v>33756</v>
      </c>
      <c r="N8" s="7">
        <v>34295</v>
      </c>
      <c r="O8" s="7">
        <f>AVERAGE(C8:N8)</f>
        <v>29253.333333333332</v>
      </c>
      <c r="P8" s="4"/>
    </row>
    <row r="9" spans="1:16">
      <c r="A9" s="4"/>
      <c r="B9" s="35" t="s">
        <v>285</v>
      </c>
      <c r="C9" s="7">
        <v>14464</v>
      </c>
      <c r="D9" s="7">
        <v>14280</v>
      </c>
      <c r="E9" s="7">
        <v>14239</v>
      </c>
      <c r="F9" s="93">
        <v>14542</v>
      </c>
      <c r="G9" s="7">
        <v>13678</v>
      </c>
      <c r="H9" s="8">
        <v>14549</v>
      </c>
      <c r="I9" s="7">
        <v>14487</v>
      </c>
      <c r="J9" s="7">
        <v>14673</v>
      </c>
      <c r="K9" s="7">
        <v>14426</v>
      </c>
      <c r="L9" s="7">
        <v>14173</v>
      </c>
      <c r="M9" s="7">
        <v>14440</v>
      </c>
      <c r="N9" s="7">
        <v>14280</v>
      </c>
      <c r="O9" s="7">
        <f>AVERAGE(C9:N9)</f>
        <v>14352.583333333334</v>
      </c>
      <c r="P9" s="4"/>
    </row>
    <row r="10" spans="1:16" ht="18" customHeight="1">
      <c r="A10" s="4"/>
      <c r="B10" s="35" t="s">
        <v>46</v>
      </c>
      <c r="C10" s="36">
        <f>SUM(C7:C9)</f>
        <v>76414</v>
      </c>
      <c r="D10" s="36">
        <f t="shared" ref="D10:O10" si="0">SUM(D7:D9)</f>
        <v>75559</v>
      </c>
      <c r="E10" s="36">
        <f t="shared" si="0"/>
        <v>76441</v>
      </c>
      <c r="F10" s="36">
        <f t="shared" si="0"/>
        <v>78086</v>
      </c>
      <c r="G10" s="36">
        <f t="shared" si="0"/>
        <v>78206</v>
      </c>
      <c r="H10" s="36">
        <f t="shared" si="0"/>
        <v>80260</v>
      </c>
      <c r="I10" s="36">
        <f t="shared" si="0"/>
        <v>81494</v>
      </c>
      <c r="J10" s="36">
        <f t="shared" si="0"/>
        <v>82877</v>
      </c>
      <c r="K10" s="36">
        <f t="shared" si="0"/>
        <v>83371</v>
      </c>
      <c r="L10" s="36">
        <f t="shared" si="0"/>
        <v>84266</v>
      </c>
      <c r="M10" s="36">
        <f t="shared" si="0"/>
        <v>86031</v>
      </c>
      <c r="N10" s="36">
        <f t="shared" si="0"/>
        <v>86392</v>
      </c>
      <c r="O10" s="36">
        <f t="shared" si="0"/>
        <v>80783.083333333328</v>
      </c>
      <c r="P10" s="4"/>
    </row>
    <row r="11" spans="1:16" ht="16.5" customHeight="1">
      <c r="A11" s="4"/>
      <c r="B11" s="37" t="s">
        <v>380</v>
      </c>
      <c r="C11" s="392">
        <v>356569</v>
      </c>
      <c r="D11" s="38">
        <v>344468</v>
      </c>
      <c r="E11" s="38">
        <v>354570</v>
      </c>
      <c r="F11" s="38">
        <v>354031</v>
      </c>
      <c r="G11" s="38">
        <v>358664</v>
      </c>
      <c r="H11" s="39">
        <v>359034</v>
      </c>
      <c r="I11" s="39">
        <v>360453</v>
      </c>
      <c r="J11" s="39">
        <v>363981</v>
      </c>
      <c r="K11" s="39">
        <v>362570</v>
      </c>
      <c r="L11" s="39">
        <v>362389</v>
      </c>
      <c r="M11" s="39">
        <v>362885</v>
      </c>
      <c r="N11" s="39">
        <v>361054</v>
      </c>
      <c r="O11" s="38">
        <f>AVERAGE(C11:N11)</f>
        <v>358389</v>
      </c>
      <c r="P11" s="4"/>
    </row>
    <row r="12" spans="1:16" ht="18.75" customHeight="1" thickBot="1">
      <c r="A12" s="4"/>
      <c r="B12" s="40" t="s">
        <v>47</v>
      </c>
      <c r="C12" s="41">
        <f t="shared" ref="C12:O12" si="1">+C11+C10</f>
        <v>432983</v>
      </c>
      <c r="D12" s="41">
        <f t="shared" si="1"/>
        <v>420027</v>
      </c>
      <c r="E12" s="41">
        <f t="shared" si="1"/>
        <v>431011</v>
      </c>
      <c r="F12" s="41">
        <f t="shared" si="1"/>
        <v>432117</v>
      </c>
      <c r="G12" s="41">
        <f t="shared" si="1"/>
        <v>436870</v>
      </c>
      <c r="H12" s="41">
        <f t="shared" si="1"/>
        <v>439294</v>
      </c>
      <c r="I12" s="41">
        <f t="shared" si="1"/>
        <v>441947</v>
      </c>
      <c r="J12" s="41">
        <f t="shared" si="1"/>
        <v>446858</v>
      </c>
      <c r="K12" s="41">
        <f t="shared" si="1"/>
        <v>445941</v>
      </c>
      <c r="L12" s="41">
        <f t="shared" si="1"/>
        <v>446655</v>
      </c>
      <c r="M12" s="41">
        <f>+M11+M10</f>
        <v>448916</v>
      </c>
      <c r="N12" s="41">
        <f>+N11+N10</f>
        <v>447446</v>
      </c>
      <c r="O12" s="41">
        <f t="shared" si="1"/>
        <v>439172.08333333331</v>
      </c>
      <c r="P12" s="4"/>
    </row>
    <row r="13" spans="1:16" ht="13.5" customHeight="1" thickTop="1">
      <c r="A13" s="4"/>
      <c r="B13" s="42" t="s">
        <v>283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"/>
    </row>
    <row r="14" spans="1:16">
      <c r="A14" s="4"/>
      <c r="B14" s="42" t="s">
        <v>335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4"/>
    </row>
    <row r="15" spans="1:16">
      <c r="A15" s="4"/>
      <c r="B15" s="4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>
      <c r="A17" s="4"/>
      <c r="B17" s="538" t="s">
        <v>49</v>
      </c>
      <c r="C17" s="538"/>
      <c r="D17" s="538"/>
      <c r="E17" s="538"/>
      <c r="F17" s="538"/>
      <c r="G17" s="538"/>
      <c r="H17" s="538"/>
      <c r="I17" s="538"/>
      <c r="J17" s="538"/>
      <c r="K17" s="538"/>
      <c r="L17" s="538"/>
      <c r="M17" s="538"/>
      <c r="N17" s="538"/>
      <c r="O17" s="538"/>
      <c r="P17" s="4"/>
    </row>
    <row r="18" spans="1:16" ht="15.75">
      <c r="A18" s="4"/>
      <c r="B18" s="538" t="s">
        <v>50</v>
      </c>
      <c r="C18" s="538"/>
      <c r="D18" s="538"/>
      <c r="E18" s="538"/>
      <c r="F18" s="538"/>
      <c r="G18" s="538"/>
      <c r="H18" s="538"/>
      <c r="I18" s="538"/>
      <c r="J18" s="538"/>
      <c r="K18" s="538"/>
      <c r="L18" s="538"/>
      <c r="M18" s="538"/>
      <c r="N18" s="538"/>
      <c r="O18" s="538"/>
      <c r="P18" s="4"/>
    </row>
    <row r="19" spans="1:16" ht="15.75">
      <c r="A19" s="4"/>
      <c r="B19" s="538" t="s">
        <v>343</v>
      </c>
      <c r="C19" s="538"/>
      <c r="D19" s="538"/>
      <c r="E19" s="538"/>
      <c r="F19" s="538"/>
      <c r="G19" s="538"/>
      <c r="H19" s="538"/>
      <c r="I19" s="538"/>
      <c r="J19" s="538"/>
      <c r="K19" s="538"/>
      <c r="L19" s="538"/>
      <c r="M19" s="538"/>
      <c r="N19" s="538"/>
      <c r="O19" s="538"/>
      <c r="P19" s="4"/>
    </row>
    <row r="20" spans="1:16" ht="13.5" thickBo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"/>
    </row>
    <row r="21" spans="1:16" ht="13.5" thickTop="1">
      <c r="A21" s="4"/>
      <c r="B21" s="43"/>
      <c r="C21" s="44" t="s">
        <v>0</v>
      </c>
      <c r="D21" s="44" t="s">
        <v>1</v>
      </c>
      <c r="E21" s="44" t="s">
        <v>2</v>
      </c>
      <c r="F21" s="44" t="s">
        <v>3</v>
      </c>
      <c r="G21" s="44" t="s">
        <v>4</v>
      </c>
      <c r="H21" s="45" t="s">
        <v>11</v>
      </c>
      <c r="I21" s="45" t="s">
        <v>5</v>
      </c>
      <c r="J21" s="31" t="s">
        <v>6</v>
      </c>
      <c r="K21" s="31" t="s">
        <v>7</v>
      </c>
      <c r="L21" s="31" t="s">
        <v>8</v>
      </c>
      <c r="M21" s="31" t="s">
        <v>12</v>
      </c>
      <c r="N21" s="31" t="s">
        <v>13</v>
      </c>
      <c r="O21" s="31" t="s">
        <v>14</v>
      </c>
      <c r="P21" s="4"/>
    </row>
    <row r="22" spans="1:16" ht="18.75" customHeight="1">
      <c r="A22" s="4"/>
      <c r="B22" s="32" t="s">
        <v>260</v>
      </c>
      <c r="C22" s="7">
        <v>1966256</v>
      </c>
      <c r="D22" s="7">
        <v>1896110</v>
      </c>
      <c r="E22" s="7">
        <v>1958524</v>
      </c>
      <c r="F22" s="7">
        <v>1970027</v>
      </c>
      <c r="G22" s="7">
        <v>1956050</v>
      </c>
      <c r="H22" s="9">
        <v>1929260</v>
      </c>
      <c r="I22" s="33">
        <v>1943019</v>
      </c>
      <c r="J22" s="33">
        <v>1958747</v>
      </c>
      <c r="K22" s="33">
        <v>1949953</v>
      </c>
      <c r="L22" s="33">
        <v>1973926</v>
      </c>
      <c r="M22" s="33">
        <v>1980840</v>
      </c>
      <c r="N22" s="33">
        <v>2042003</v>
      </c>
      <c r="O22" s="33">
        <f>AVERAGE(C22:N22)</f>
        <v>1960392.9166666667</v>
      </c>
      <c r="P22" s="4"/>
    </row>
    <row r="23" spans="1:16">
      <c r="A23" s="4"/>
      <c r="B23" s="35" t="s">
        <v>284</v>
      </c>
      <c r="C23" s="7">
        <v>1297063</v>
      </c>
      <c r="D23" s="7">
        <v>1263731</v>
      </c>
      <c r="E23" s="7">
        <v>1246678</v>
      </c>
      <c r="F23" s="7">
        <v>1276023</v>
      </c>
      <c r="G23" s="7">
        <v>1271481</v>
      </c>
      <c r="H23" s="9">
        <v>1282525</v>
      </c>
      <c r="I23" s="7">
        <v>1286437</v>
      </c>
      <c r="J23" s="7">
        <v>1291812</v>
      </c>
      <c r="K23" s="7">
        <v>1310739</v>
      </c>
      <c r="L23" s="7">
        <v>1322804</v>
      </c>
      <c r="M23" s="7">
        <v>1379502</v>
      </c>
      <c r="N23" s="7">
        <v>1403771</v>
      </c>
      <c r="O23" s="7">
        <f>AVERAGE(C23:N23)</f>
        <v>1302713.8333333333</v>
      </c>
      <c r="P23" s="4"/>
    </row>
    <row r="24" spans="1:16">
      <c r="A24" s="4"/>
      <c r="B24" s="35" t="s">
        <v>393</v>
      </c>
      <c r="C24" s="7">
        <v>525559</v>
      </c>
      <c r="D24" s="7">
        <v>532088</v>
      </c>
      <c r="E24" s="7">
        <v>536523</v>
      </c>
      <c r="F24" s="93">
        <v>577367</v>
      </c>
      <c r="G24" s="7">
        <v>513490</v>
      </c>
      <c r="H24" s="9">
        <v>537463</v>
      </c>
      <c r="I24" s="7">
        <v>523811</v>
      </c>
      <c r="J24" s="7">
        <v>517713</v>
      </c>
      <c r="K24" s="7">
        <v>514178</v>
      </c>
      <c r="L24" s="7">
        <v>508692</v>
      </c>
      <c r="M24" s="7">
        <v>516955</v>
      </c>
      <c r="N24" s="7">
        <v>532088</v>
      </c>
      <c r="O24" s="7">
        <f>AVERAGE(C24:N24)</f>
        <v>527993.91666666663</v>
      </c>
      <c r="P24" s="4"/>
    </row>
    <row r="25" spans="1:16" ht="18" customHeight="1">
      <c r="A25" s="4"/>
      <c r="B25" s="35" t="s">
        <v>46</v>
      </c>
      <c r="C25" s="36">
        <f>SUM(C22:C24)</f>
        <v>3788878</v>
      </c>
      <c r="D25" s="36">
        <f t="shared" ref="D25:O25" si="2">SUM(D22:D24)</f>
        <v>3691929</v>
      </c>
      <c r="E25" s="36">
        <f t="shared" si="2"/>
        <v>3741725</v>
      </c>
      <c r="F25" s="36">
        <f t="shared" si="2"/>
        <v>3823417</v>
      </c>
      <c r="G25" s="36">
        <f t="shared" si="2"/>
        <v>3741021</v>
      </c>
      <c r="H25" s="28">
        <f t="shared" si="2"/>
        <v>3749248</v>
      </c>
      <c r="I25" s="36">
        <f t="shared" si="2"/>
        <v>3753267</v>
      </c>
      <c r="J25" s="36">
        <f t="shared" si="2"/>
        <v>3768272</v>
      </c>
      <c r="K25" s="36">
        <f t="shared" si="2"/>
        <v>3774870</v>
      </c>
      <c r="L25" s="36">
        <f t="shared" si="2"/>
        <v>3805422</v>
      </c>
      <c r="M25" s="36">
        <f t="shared" si="2"/>
        <v>3877297</v>
      </c>
      <c r="N25" s="36">
        <f t="shared" si="2"/>
        <v>3977862</v>
      </c>
      <c r="O25" s="36">
        <f t="shared" si="2"/>
        <v>3791100.6666666665</v>
      </c>
      <c r="P25" s="4"/>
    </row>
    <row r="26" spans="1:16" ht="17.25" customHeight="1">
      <c r="A26" s="4"/>
      <c r="B26" s="37" t="s">
        <v>380</v>
      </c>
      <c r="C26" s="93">
        <v>1106218</v>
      </c>
      <c r="D26" s="7">
        <v>1009180</v>
      </c>
      <c r="E26" s="7">
        <v>1028094</v>
      </c>
      <c r="F26" s="7">
        <v>1022275</v>
      </c>
      <c r="G26" s="7">
        <v>1014096</v>
      </c>
      <c r="H26" s="39">
        <v>1004035</v>
      </c>
      <c r="I26" s="39">
        <v>1018185</v>
      </c>
      <c r="J26" s="39">
        <v>1020169</v>
      </c>
      <c r="K26" s="39">
        <v>1030852</v>
      </c>
      <c r="L26" s="39">
        <v>1034396</v>
      </c>
      <c r="M26" s="39">
        <v>1014418</v>
      </c>
      <c r="N26" s="39">
        <v>1026313</v>
      </c>
      <c r="O26" s="7">
        <f>AVERAGE(C26:N26)</f>
        <v>1027352.5833333334</v>
      </c>
      <c r="P26" s="4"/>
    </row>
    <row r="27" spans="1:16" ht="13.5" thickBot="1">
      <c r="A27" s="4"/>
      <c r="B27" s="40" t="s">
        <v>47</v>
      </c>
      <c r="C27" s="47">
        <f>+C26+C25</f>
        <v>4895096</v>
      </c>
      <c r="D27" s="47">
        <f t="shared" ref="D27:O27" si="3">+D26+D25</f>
        <v>4701109</v>
      </c>
      <c r="E27" s="47">
        <f t="shared" si="3"/>
        <v>4769819</v>
      </c>
      <c r="F27" s="47">
        <f t="shared" si="3"/>
        <v>4845692</v>
      </c>
      <c r="G27" s="47">
        <f t="shared" si="3"/>
        <v>4755117</v>
      </c>
      <c r="H27" s="47">
        <f t="shared" si="3"/>
        <v>4753283</v>
      </c>
      <c r="I27" s="47">
        <f t="shared" si="3"/>
        <v>4771452</v>
      </c>
      <c r="J27" s="47">
        <f t="shared" si="3"/>
        <v>4788441</v>
      </c>
      <c r="K27" s="47">
        <f t="shared" si="3"/>
        <v>4805722</v>
      </c>
      <c r="L27" s="47">
        <f t="shared" si="3"/>
        <v>4839818</v>
      </c>
      <c r="M27" s="47">
        <f t="shared" si="3"/>
        <v>4891715</v>
      </c>
      <c r="N27" s="47">
        <f t="shared" si="3"/>
        <v>5004175</v>
      </c>
      <c r="O27" s="47">
        <f t="shared" si="3"/>
        <v>4818453.25</v>
      </c>
      <c r="P27" s="4"/>
    </row>
    <row r="28" spans="1:16" ht="13.5" thickTop="1">
      <c r="A28" s="4"/>
      <c r="B28" s="42" t="s">
        <v>349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"/>
    </row>
    <row r="29" spans="1:16">
      <c r="A29" s="4"/>
      <c r="B29" s="42" t="s">
        <v>335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"/>
    </row>
    <row r="30" spans="1:16">
      <c r="A30" s="4"/>
      <c r="B30" s="42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>
      <c r="A32" s="4"/>
      <c r="B32" s="541"/>
      <c r="C32" s="542"/>
      <c r="D32" s="542"/>
      <c r="E32" s="542"/>
      <c r="F32" s="542"/>
      <c r="G32" s="542"/>
      <c r="H32" s="542"/>
      <c r="I32" s="542"/>
      <c r="J32" s="542"/>
      <c r="K32" s="542"/>
      <c r="L32" s="542"/>
      <c r="M32" s="542"/>
      <c r="N32" s="542"/>
      <c r="O32" s="542"/>
      <c r="P32" s="4"/>
    </row>
    <row r="33" spans="1:16" ht="15.75">
      <c r="A33" s="4"/>
      <c r="B33" s="48" t="s">
        <v>55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"/>
    </row>
    <row r="34" spans="1:16" ht="15.75">
      <c r="A34" s="4"/>
      <c r="B34" s="538" t="s">
        <v>51</v>
      </c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4"/>
    </row>
    <row r="35" spans="1:16" ht="15.75">
      <c r="A35" s="4"/>
      <c r="B35" s="541" t="s">
        <v>343</v>
      </c>
      <c r="C35" s="542"/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4"/>
    </row>
    <row r="36" spans="1:16" ht="16.5" thickBot="1">
      <c r="A36" s="4"/>
      <c r="B36" s="540" t="s">
        <v>52</v>
      </c>
      <c r="C36" s="540"/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4"/>
    </row>
    <row r="37" spans="1:16" ht="21" customHeight="1" thickTop="1">
      <c r="A37" s="4"/>
      <c r="B37" s="49"/>
      <c r="C37" s="30" t="s">
        <v>0</v>
      </c>
      <c r="D37" s="30" t="s">
        <v>1</v>
      </c>
      <c r="E37" s="30" t="s">
        <v>2</v>
      </c>
      <c r="F37" s="30" t="s">
        <v>3</v>
      </c>
      <c r="G37" s="30" t="s">
        <v>4</v>
      </c>
      <c r="H37" s="31" t="s">
        <v>11</v>
      </c>
      <c r="I37" s="31" t="s">
        <v>5</v>
      </c>
      <c r="J37" s="31" t="s">
        <v>6</v>
      </c>
      <c r="K37" s="31" t="s">
        <v>7</v>
      </c>
      <c r="L37" s="31" t="s">
        <v>8</v>
      </c>
      <c r="M37" s="31" t="s">
        <v>12</v>
      </c>
      <c r="N37" s="31" t="s">
        <v>13</v>
      </c>
      <c r="O37" s="31" t="s">
        <v>434</v>
      </c>
      <c r="P37" s="4"/>
    </row>
    <row r="38" spans="1:16" ht="19.5" customHeight="1">
      <c r="A38" s="4"/>
      <c r="B38" s="32" t="s">
        <v>43</v>
      </c>
      <c r="C38" s="33">
        <v>994131263</v>
      </c>
      <c r="D38" s="33">
        <v>905850036</v>
      </c>
      <c r="E38" s="33">
        <v>925397452</v>
      </c>
      <c r="F38" s="33">
        <v>958596936</v>
      </c>
      <c r="G38" s="33">
        <v>962700945</v>
      </c>
      <c r="H38" s="34">
        <v>929090972</v>
      </c>
      <c r="I38" s="33">
        <v>959870914</v>
      </c>
      <c r="J38" s="33">
        <v>958481190</v>
      </c>
      <c r="K38" s="33">
        <v>952562522</v>
      </c>
      <c r="L38" s="33">
        <v>1033875289</v>
      </c>
      <c r="M38" s="33">
        <v>977417669</v>
      </c>
      <c r="N38" s="33">
        <v>998264998</v>
      </c>
      <c r="O38" s="33">
        <f>AVERAGE(C38:N38)</f>
        <v>963020015.5</v>
      </c>
      <c r="P38" s="4"/>
    </row>
    <row r="39" spans="1:16">
      <c r="A39" s="4"/>
      <c r="B39" s="35" t="s">
        <v>44</v>
      </c>
      <c r="C39" s="7">
        <v>666421614</v>
      </c>
      <c r="D39" s="7">
        <v>598472076</v>
      </c>
      <c r="E39" s="7">
        <v>602979310</v>
      </c>
      <c r="F39" s="7">
        <v>615645621</v>
      </c>
      <c r="G39" s="7">
        <v>624571728</v>
      </c>
      <c r="H39" s="8">
        <v>631271672</v>
      </c>
      <c r="I39" s="7">
        <v>629128420</v>
      </c>
      <c r="J39" s="7">
        <v>634709732</v>
      </c>
      <c r="K39" s="7">
        <v>640823156</v>
      </c>
      <c r="L39" s="7">
        <v>697517160</v>
      </c>
      <c r="M39" s="7">
        <v>672009025</v>
      </c>
      <c r="N39" s="7">
        <v>675899416</v>
      </c>
      <c r="O39" s="7">
        <f t="shared" ref="O39:O42" si="4">AVERAGE(C39:N39)</f>
        <v>640787410.83333337</v>
      </c>
      <c r="P39" s="4"/>
    </row>
    <row r="40" spans="1:16">
      <c r="A40" s="4"/>
      <c r="B40" s="35" t="s">
        <v>45</v>
      </c>
      <c r="C40" s="7">
        <v>218462449</v>
      </c>
      <c r="D40" s="7">
        <v>207946651</v>
      </c>
      <c r="E40" s="7">
        <v>207369502</v>
      </c>
      <c r="F40" s="93">
        <v>204133114</v>
      </c>
      <c r="G40" s="7">
        <v>207924416</v>
      </c>
      <c r="H40" s="8">
        <v>207381118</v>
      </c>
      <c r="I40" s="7">
        <v>204855888</v>
      </c>
      <c r="J40" s="7">
        <v>204599361</v>
      </c>
      <c r="K40" s="7">
        <v>205131537</v>
      </c>
      <c r="L40" s="7">
        <v>217411936</v>
      </c>
      <c r="M40" s="7">
        <v>208142719</v>
      </c>
      <c r="N40" s="7">
        <v>207946647</v>
      </c>
      <c r="O40" s="7">
        <f t="shared" si="4"/>
        <v>208442111.5</v>
      </c>
      <c r="P40" s="4"/>
    </row>
    <row r="41" spans="1:16" ht="20.25" customHeight="1">
      <c r="A41" s="4"/>
      <c r="B41" s="35" t="s">
        <v>46</v>
      </c>
      <c r="C41" s="36">
        <f>SUM(C38:C40)</f>
        <v>1879015326</v>
      </c>
      <c r="D41" s="36">
        <f t="shared" ref="D41:O41" si="5">SUM(D38:D40)</f>
        <v>1712268763</v>
      </c>
      <c r="E41" s="36">
        <f t="shared" si="5"/>
        <v>1735746264</v>
      </c>
      <c r="F41" s="36">
        <f t="shared" si="5"/>
        <v>1778375671</v>
      </c>
      <c r="G41" s="36">
        <f t="shared" si="5"/>
        <v>1795197089</v>
      </c>
      <c r="H41" s="36">
        <f t="shared" si="5"/>
        <v>1767743762</v>
      </c>
      <c r="I41" s="36">
        <f t="shared" si="5"/>
        <v>1793855222</v>
      </c>
      <c r="J41" s="36">
        <f t="shared" si="5"/>
        <v>1797790283</v>
      </c>
      <c r="K41" s="36">
        <f t="shared" si="5"/>
        <v>1798517215</v>
      </c>
      <c r="L41" s="36">
        <f t="shared" si="5"/>
        <v>1948804385</v>
      </c>
      <c r="M41" s="36">
        <f>SUM(M38:M40)</f>
        <v>1857569413</v>
      </c>
      <c r="N41" s="36">
        <f>SUM(N38:N40)</f>
        <v>1882111061</v>
      </c>
      <c r="O41" s="36">
        <f t="shared" si="5"/>
        <v>1812249537.8333335</v>
      </c>
      <c r="P41" s="4"/>
    </row>
    <row r="42" spans="1:16" ht="16.5" customHeight="1">
      <c r="A42" s="4"/>
      <c r="B42" s="37" t="s">
        <v>336</v>
      </c>
      <c r="C42" s="93">
        <v>298183296</v>
      </c>
      <c r="D42" s="7">
        <v>278718450</v>
      </c>
      <c r="E42" s="7">
        <v>283714051</v>
      </c>
      <c r="F42" s="7">
        <v>281983342</v>
      </c>
      <c r="G42" s="7">
        <v>285196087</v>
      </c>
      <c r="H42" s="39">
        <v>284768467</v>
      </c>
      <c r="I42" s="39">
        <v>288176893</v>
      </c>
      <c r="J42" s="39">
        <v>291172959</v>
      </c>
      <c r="K42" s="39">
        <v>298356341</v>
      </c>
      <c r="L42" s="39">
        <v>300665826</v>
      </c>
      <c r="M42" s="39">
        <v>289313002</v>
      </c>
      <c r="N42" s="39"/>
      <c r="O42" s="7">
        <f t="shared" si="4"/>
        <v>289113519.45454544</v>
      </c>
      <c r="P42" s="4"/>
    </row>
    <row r="43" spans="1:16" ht="13.5" thickBot="1">
      <c r="A43" s="4"/>
      <c r="B43" s="50" t="s">
        <v>47</v>
      </c>
      <c r="C43" s="47">
        <f>+C41+C42</f>
        <v>2177198622</v>
      </c>
      <c r="D43" s="47">
        <f t="shared" ref="D43:O43" si="6">+D42+D41</f>
        <v>1990987213</v>
      </c>
      <c r="E43" s="47">
        <f t="shared" si="6"/>
        <v>2019460315</v>
      </c>
      <c r="F43" s="47">
        <f t="shared" si="6"/>
        <v>2060359013</v>
      </c>
      <c r="G43" s="47">
        <f t="shared" si="6"/>
        <v>2080393176</v>
      </c>
      <c r="H43" s="47">
        <f t="shared" si="6"/>
        <v>2052512229</v>
      </c>
      <c r="I43" s="47">
        <f t="shared" si="6"/>
        <v>2082032115</v>
      </c>
      <c r="J43" s="47">
        <f t="shared" si="6"/>
        <v>2088963242</v>
      </c>
      <c r="K43" s="47">
        <f t="shared" si="6"/>
        <v>2096873556</v>
      </c>
      <c r="L43" s="47">
        <f t="shared" si="6"/>
        <v>2249470211</v>
      </c>
      <c r="M43" s="47">
        <f>+M42+M41</f>
        <v>2146882415</v>
      </c>
      <c r="N43" s="47">
        <f>+N42+N41</f>
        <v>1882111061</v>
      </c>
      <c r="O43" s="47">
        <f t="shared" si="6"/>
        <v>2101363057.287879</v>
      </c>
      <c r="P43" s="4"/>
    </row>
    <row r="44" spans="1:16" ht="13.5" thickTop="1">
      <c r="A44" s="4"/>
      <c r="B44" s="42" t="s">
        <v>48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"/>
    </row>
    <row r="45" spans="1:16">
      <c r="A45" s="4"/>
      <c r="B45" s="42"/>
      <c r="C45" s="51"/>
      <c r="D45" s="5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" t="s">
        <v>9</v>
      </c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</sheetData>
  <mergeCells count="10">
    <mergeCell ref="B34:O34"/>
    <mergeCell ref="B36:O36"/>
    <mergeCell ref="B32:O32"/>
    <mergeCell ref="B35:O35"/>
    <mergeCell ref="B2:O2"/>
    <mergeCell ref="B3:O3"/>
    <mergeCell ref="B4:O4"/>
    <mergeCell ref="B17:O17"/>
    <mergeCell ref="B18:O18"/>
    <mergeCell ref="B19:O19"/>
  </mergeCells>
  <phoneticPr fontId="0" type="noConversion"/>
  <hyperlinks>
    <hyperlink ref="O47" location="INDICE!C3" display="Volver al Indice"/>
    <hyperlink ref="B5" location="INDICE!C3" display="Volver al Indice"/>
  </hyperlinks>
  <pageMargins left="0.74803149606299213" right="0.74803149606299213" top="0.98425196850393704" bottom="0.98425196850393704" header="0" footer="0"/>
  <pageSetup scale="6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opLeftCell="C1" workbookViewId="0">
      <selection activeCell="C2" sqref="C2:N41"/>
    </sheetView>
  </sheetViews>
  <sheetFormatPr baseColWidth="10" defaultRowHeight="12.75"/>
  <cols>
    <col min="1" max="1" width="19.7109375" customWidth="1"/>
    <col min="2" max="7" width="12.5703125" customWidth="1"/>
    <col min="14" max="14" width="10.5703125" customWidth="1"/>
  </cols>
  <sheetData>
    <row r="1" spans="1:14">
      <c r="A1" s="2" t="s">
        <v>9</v>
      </c>
      <c r="B1" s="2"/>
      <c r="C1" s="2"/>
      <c r="D1" s="2"/>
      <c r="E1" s="2"/>
      <c r="F1" s="2"/>
      <c r="G1" s="2"/>
    </row>
    <row r="2" spans="1:14">
      <c r="A2" s="364" t="s">
        <v>376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110"/>
      <c r="M2" s="110"/>
    </row>
    <row r="3" spans="1:14" ht="13.5" thickBot="1"/>
    <row r="4" spans="1:14" ht="15.75" thickTop="1">
      <c r="A4" s="378" t="s">
        <v>233</v>
      </c>
      <c r="B4" s="377" t="s">
        <v>0</v>
      </c>
      <c r="C4" s="377" t="s">
        <v>1</v>
      </c>
      <c r="D4" s="377" t="s">
        <v>2</v>
      </c>
      <c r="E4" s="377" t="s">
        <v>3</v>
      </c>
      <c r="F4" s="377" t="s">
        <v>4</v>
      </c>
      <c r="G4" s="377" t="s">
        <v>11</v>
      </c>
      <c r="H4" s="244" t="s">
        <v>5</v>
      </c>
      <c r="I4" s="244" t="s">
        <v>6</v>
      </c>
      <c r="J4" s="244" t="s">
        <v>7</v>
      </c>
      <c r="K4" s="244" t="s">
        <v>8</v>
      </c>
      <c r="L4" s="244" t="s">
        <v>12</v>
      </c>
      <c r="M4" s="245" t="s">
        <v>13</v>
      </c>
      <c r="N4" s="411" t="s">
        <v>14</v>
      </c>
    </row>
    <row r="5" spans="1:14">
      <c r="A5" s="362" t="s">
        <v>288</v>
      </c>
      <c r="B5" s="381">
        <v>250</v>
      </c>
      <c r="C5" s="381">
        <v>251</v>
      </c>
      <c r="D5" s="381">
        <v>250</v>
      </c>
      <c r="E5" s="381">
        <v>249</v>
      </c>
      <c r="F5" s="381">
        <v>256</v>
      </c>
      <c r="G5" s="381">
        <v>253</v>
      </c>
      <c r="H5" s="375">
        <v>248</v>
      </c>
      <c r="I5" s="367">
        <v>248</v>
      </c>
      <c r="J5" s="367">
        <v>250</v>
      </c>
      <c r="K5" s="367">
        <v>251</v>
      </c>
      <c r="L5" s="367">
        <v>260</v>
      </c>
      <c r="M5" s="368">
        <v>265</v>
      </c>
      <c r="N5" s="410">
        <f t="shared" ref="N5:N19" si="0">AVERAGE(B5:M5)</f>
        <v>252.58333333333334</v>
      </c>
    </row>
    <row r="6" spans="1:14">
      <c r="A6" s="360" t="s">
        <v>350</v>
      </c>
      <c r="B6" s="382">
        <v>303</v>
      </c>
      <c r="C6" s="382">
        <v>307</v>
      </c>
      <c r="D6" s="382">
        <v>313</v>
      </c>
      <c r="E6" s="382">
        <v>316</v>
      </c>
      <c r="F6" s="382">
        <v>321</v>
      </c>
      <c r="G6" s="382">
        <v>323</v>
      </c>
      <c r="H6" s="376">
        <v>333</v>
      </c>
      <c r="I6" s="199">
        <v>334</v>
      </c>
      <c r="J6" s="199">
        <v>334</v>
      </c>
      <c r="K6" s="199">
        <v>339</v>
      </c>
      <c r="L6" s="199">
        <v>339</v>
      </c>
      <c r="M6" s="200">
        <v>336</v>
      </c>
      <c r="N6" s="182">
        <f>AVERAGE(B6:M6)</f>
        <v>324.83333333333331</v>
      </c>
    </row>
    <row r="7" spans="1:14">
      <c r="A7" s="360" t="s">
        <v>351</v>
      </c>
      <c r="B7" s="382">
        <v>339</v>
      </c>
      <c r="C7" s="382">
        <v>341</v>
      </c>
      <c r="D7" s="382">
        <v>340</v>
      </c>
      <c r="E7" s="382">
        <v>346</v>
      </c>
      <c r="F7" s="382">
        <v>353</v>
      </c>
      <c r="G7" s="382">
        <v>353</v>
      </c>
      <c r="H7" s="376">
        <v>352</v>
      </c>
      <c r="I7" s="199">
        <v>351</v>
      </c>
      <c r="J7" s="199">
        <v>351</v>
      </c>
      <c r="K7" s="199">
        <v>347</v>
      </c>
      <c r="L7" s="199">
        <v>350</v>
      </c>
      <c r="M7" s="200">
        <v>347</v>
      </c>
      <c r="N7" s="182">
        <f t="shared" si="0"/>
        <v>347.5</v>
      </c>
    </row>
    <row r="8" spans="1:14">
      <c r="A8" s="360" t="s">
        <v>352</v>
      </c>
      <c r="B8" s="382">
        <v>161</v>
      </c>
      <c r="C8" s="382">
        <v>168</v>
      </c>
      <c r="D8" s="382">
        <v>168</v>
      </c>
      <c r="E8" s="382">
        <v>167</v>
      </c>
      <c r="F8" s="382">
        <v>167</v>
      </c>
      <c r="G8" s="382">
        <v>166</v>
      </c>
      <c r="H8" s="376">
        <v>167</v>
      </c>
      <c r="I8" s="199">
        <v>167</v>
      </c>
      <c r="J8" s="199">
        <v>174</v>
      </c>
      <c r="K8" s="199">
        <v>175</v>
      </c>
      <c r="L8" s="199">
        <v>170</v>
      </c>
      <c r="M8" s="200">
        <v>174</v>
      </c>
      <c r="N8" s="182">
        <f t="shared" si="0"/>
        <v>168.66666666666666</v>
      </c>
    </row>
    <row r="9" spans="1:14">
      <c r="A9" s="360" t="s">
        <v>353</v>
      </c>
      <c r="B9" s="382">
        <v>684</v>
      </c>
      <c r="C9" s="382">
        <v>687</v>
      </c>
      <c r="D9" s="382">
        <v>696</v>
      </c>
      <c r="E9" s="382">
        <v>685</v>
      </c>
      <c r="F9" s="382">
        <v>682</v>
      </c>
      <c r="G9" s="382">
        <v>691</v>
      </c>
      <c r="H9" s="376">
        <v>697</v>
      </c>
      <c r="I9" s="199">
        <v>698</v>
      </c>
      <c r="J9" s="199">
        <v>695</v>
      </c>
      <c r="K9" s="199">
        <v>695</v>
      </c>
      <c r="L9" s="199">
        <v>694</v>
      </c>
      <c r="M9" s="200">
        <v>691</v>
      </c>
      <c r="N9" s="182">
        <f t="shared" si="0"/>
        <v>691.25</v>
      </c>
    </row>
    <row r="10" spans="1:14">
      <c r="A10" s="360" t="s">
        <v>354</v>
      </c>
      <c r="B10" s="382">
        <v>2168</v>
      </c>
      <c r="C10" s="382">
        <v>2175</v>
      </c>
      <c r="D10" s="382">
        <v>2186</v>
      </c>
      <c r="E10" s="382">
        <v>2200</v>
      </c>
      <c r="F10" s="382">
        <v>2207</v>
      </c>
      <c r="G10" s="382">
        <v>2214</v>
      </c>
      <c r="H10" s="376">
        <v>2218</v>
      </c>
      <c r="I10" s="199">
        <v>2242</v>
      </c>
      <c r="J10" s="199">
        <v>2257</v>
      </c>
      <c r="K10" s="199">
        <v>2280</v>
      </c>
      <c r="L10" s="199">
        <v>2294</v>
      </c>
      <c r="M10" s="200">
        <v>2288</v>
      </c>
      <c r="N10" s="182">
        <f t="shared" si="0"/>
        <v>2227.4166666666665</v>
      </c>
    </row>
    <row r="11" spans="1:14">
      <c r="A11" s="360" t="s">
        <v>355</v>
      </c>
      <c r="B11" s="382">
        <v>736</v>
      </c>
      <c r="C11" s="382">
        <v>743</v>
      </c>
      <c r="D11" s="382">
        <v>743</v>
      </c>
      <c r="E11" s="382">
        <v>762</v>
      </c>
      <c r="F11" s="382">
        <v>769</v>
      </c>
      <c r="G11" s="382">
        <v>777</v>
      </c>
      <c r="H11" s="376">
        <v>788</v>
      </c>
      <c r="I11" s="199">
        <v>794</v>
      </c>
      <c r="J11" s="199">
        <v>793</v>
      </c>
      <c r="K11" s="199">
        <v>790</v>
      </c>
      <c r="L11" s="199">
        <v>798</v>
      </c>
      <c r="M11" s="200">
        <v>795</v>
      </c>
      <c r="N11" s="182">
        <f t="shared" si="0"/>
        <v>774</v>
      </c>
    </row>
    <row r="12" spans="1:14">
      <c r="A12" s="360" t="s">
        <v>356</v>
      </c>
      <c r="B12" s="382">
        <v>936</v>
      </c>
      <c r="C12" s="382">
        <v>937</v>
      </c>
      <c r="D12" s="382">
        <v>942</v>
      </c>
      <c r="E12" s="382">
        <v>938</v>
      </c>
      <c r="F12" s="382">
        <v>934</v>
      </c>
      <c r="G12" s="382">
        <v>924</v>
      </c>
      <c r="H12" s="376">
        <v>914</v>
      </c>
      <c r="I12" s="199">
        <v>905</v>
      </c>
      <c r="J12" s="199">
        <v>907</v>
      </c>
      <c r="K12" s="199">
        <v>905</v>
      </c>
      <c r="L12" s="199">
        <v>908</v>
      </c>
      <c r="M12" s="200">
        <v>915</v>
      </c>
      <c r="N12" s="182">
        <f t="shared" si="0"/>
        <v>922.08333333333337</v>
      </c>
    </row>
    <row r="13" spans="1:14">
      <c r="A13" s="360" t="s">
        <v>287</v>
      </c>
      <c r="B13" s="382">
        <v>4937</v>
      </c>
      <c r="C13" s="382">
        <v>5006</v>
      </c>
      <c r="D13" s="382">
        <v>5016</v>
      </c>
      <c r="E13" s="382">
        <v>5042</v>
      </c>
      <c r="F13" s="382">
        <v>5076</v>
      </c>
      <c r="G13" s="382">
        <v>5079</v>
      </c>
      <c r="H13" s="376">
        <v>5088</v>
      </c>
      <c r="I13" s="199">
        <v>5092</v>
      </c>
      <c r="J13" s="199">
        <v>5161</v>
      </c>
      <c r="K13" s="199">
        <v>5210</v>
      </c>
      <c r="L13" s="199">
        <v>5250</v>
      </c>
      <c r="M13" s="200">
        <v>5230</v>
      </c>
      <c r="N13" s="182">
        <f t="shared" si="0"/>
        <v>5098.916666666667</v>
      </c>
    </row>
    <row r="14" spans="1:14">
      <c r="A14" s="360" t="s">
        <v>357</v>
      </c>
      <c r="B14" s="382">
        <v>1940</v>
      </c>
      <c r="C14" s="382">
        <v>1937</v>
      </c>
      <c r="D14" s="382">
        <v>1944</v>
      </c>
      <c r="E14" s="382">
        <v>1942</v>
      </c>
      <c r="F14" s="382">
        <v>1948</v>
      </c>
      <c r="G14" s="382">
        <v>1942</v>
      </c>
      <c r="H14" s="376">
        <v>1927</v>
      </c>
      <c r="I14" s="199">
        <v>1915</v>
      </c>
      <c r="J14" s="199">
        <v>1912</v>
      </c>
      <c r="K14" s="199">
        <v>1910</v>
      </c>
      <c r="L14" s="199">
        <v>1891</v>
      </c>
      <c r="M14" s="200">
        <v>1887</v>
      </c>
      <c r="N14" s="182">
        <f t="shared" si="0"/>
        <v>1924.5833333333333</v>
      </c>
    </row>
    <row r="15" spans="1:14">
      <c r="A15" s="360" t="s">
        <v>358</v>
      </c>
      <c r="B15" s="382">
        <v>448</v>
      </c>
      <c r="C15" s="382">
        <v>452</v>
      </c>
      <c r="D15" s="382">
        <v>451</v>
      </c>
      <c r="E15" s="382">
        <v>459</v>
      </c>
      <c r="F15" s="382">
        <v>468</v>
      </c>
      <c r="G15" s="382">
        <v>468</v>
      </c>
      <c r="H15" s="376">
        <v>474</v>
      </c>
      <c r="I15" s="199">
        <v>487</v>
      </c>
      <c r="J15" s="199">
        <v>486</v>
      </c>
      <c r="K15" s="199">
        <v>486</v>
      </c>
      <c r="L15" s="199">
        <v>484</v>
      </c>
      <c r="M15" s="200">
        <v>489</v>
      </c>
      <c r="N15" s="182">
        <f t="shared" si="0"/>
        <v>471</v>
      </c>
    </row>
    <row r="16" spans="1:14">
      <c r="A16" s="360" t="s">
        <v>359</v>
      </c>
      <c r="B16" s="382">
        <v>2620</v>
      </c>
      <c r="C16" s="382">
        <v>2641</v>
      </c>
      <c r="D16" s="382">
        <v>2684</v>
      </c>
      <c r="E16" s="382">
        <v>2701</v>
      </c>
      <c r="F16" s="382">
        <v>2739</v>
      </c>
      <c r="G16" s="382">
        <v>2770</v>
      </c>
      <c r="H16" s="376">
        <v>2807</v>
      </c>
      <c r="I16" s="199">
        <v>2835</v>
      </c>
      <c r="J16" s="199">
        <v>2869</v>
      </c>
      <c r="K16" s="199">
        <v>2878</v>
      </c>
      <c r="L16" s="199">
        <v>2899</v>
      </c>
      <c r="M16" s="200">
        <v>2905</v>
      </c>
      <c r="N16" s="182">
        <f t="shared" si="0"/>
        <v>2779</v>
      </c>
    </row>
    <row r="17" spans="1:14">
      <c r="A17" s="360" t="s">
        <v>360</v>
      </c>
      <c r="B17" s="382">
        <v>123</v>
      </c>
      <c r="C17" s="382">
        <v>124</v>
      </c>
      <c r="D17" s="382">
        <v>124</v>
      </c>
      <c r="E17" s="382">
        <v>120</v>
      </c>
      <c r="F17" s="382">
        <v>117</v>
      </c>
      <c r="G17" s="382">
        <v>119</v>
      </c>
      <c r="H17" s="376">
        <v>117</v>
      </c>
      <c r="I17" s="199">
        <v>116</v>
      </c>
      <c r="J17" s="199">
        <v>115</v>
      </c>
      <c r="K17" s="199">
        <v>114</v>
      </c>
      <c r="L17" s="199">
        <v>113</v>
      </c>
      <c r="M17" s="200">
        <v>112</v>
      </c>
      <c r="N17" s="182">
        <f t="shared" si="0"/>
        <v>117.83333333333333</v>
      </c>
    </row>
    <row r="18" spans="1:14">
      <c r="A18" s="360" t="s">
        <v>361</v>
      </c>
      <c r="B18" s="382">
        <v>70</v>
      </c>
      <c r="C18" s="382">
        <v>67</v>
      </c>
      <c r="D18" s="382">
        <v>71</v>
      </c>
      <c r="E18" s="382">
        <v>74</v>
      </c>
      <c r="F18" s="382">
        <v>76</v>
      </c>
      <c r="G18" s="382">
        <v>78</v>
      </c>
      <c r="H18" s="376">
        <v>80</v>
      </c>
      <c r="I18" s="199">
        <v>83</v>
      </c>
      <c r="J18" s="199">
        <v>85</v>
      </c>
      <c r="K18" s="199">
        <v>83</v>
      </c>
      <c r="L18" s="199">
        <v>84</v>
      </c>
      <c r="M18" s="200">
        <v>90</v>
      </c>
      <c r="N18" s="182">
        <f t="shared" si="0"/>
        <v>78.416666666666671</v>
      </c>
    </row>
    <row r="19" spans="1:14">
      <c r="A19" s="363" t="s">
        <v>362</v>
      </c>
      <c r="B19" s="383">
        <v>5954</v>
      </c>
      <c r="C19" s="383">
        <v>5956</v>
      </c>
      <c r="D19" s="383">
        <v>5997</v>
      </c>
      <c r="E19" s="383">
        <v>6045</v>
      </c>
      <c r="F19" s="383">
        <v>6081</v>
      </c>
      <c r="G19" s="383">
        <v>6119</v>
      </c>
      <c r="H19" s="376">
        <v>6142</v>
      </c>
      <c r="I19" s="369">
        <v>6167</v>
      </c>
      <c r="J19" s="369">
        <v>6195</v>
      </c>
      <c r="K19" s="369">
        <v>6247</v>
      </c>
      <c r="L19" s="369">
        <v>6275</v>
      </c>
      <c r="M19" s="370">
        <v>6310</v>
      </c>
      <c r="N19" s="203">
        <f t="shared" si="0"/>
        <v>6124</v>
      </c>
    </row>
    <row r="20" spans="1:14" ht="13.5" thickBot="1">
      <c r="A20" s="371" t="s">
        <v>87</v>
      </c>
      <c r="B20" s="384">
        <f t="shared" ref="B20:G20" si="1">SUM(B5:B19)</f>
        <v>21669</v>
      </c>
      <c r="C20" s="384">
        <f t="shared" si="1"/>
        <v>21792</v>
      </c>
      <c r="D20" s="384">
        <f t="shared" si="1"/>
        <v>21925</v>
      </c>
      <c r="E20" s="384">
        <f t="shared" si="1"/>
        <v>22046</v>
      </c>
      <c r="F20" s="384">
        <f t="shared" si="1"/>
        <v>22194</v>
      </c>
      <c r="G20" s="384">
        <f t="shared" si="1"/>
        <v>22276</v>
      </c>
      <c r="H20" s="372">
        <f t="shared" ref="H20:N20" si="2">SUM(H5:H19)</f>
        <v>22352</v>
      </c>
      <c r="I20" s="372">
        <f t="shared" si="2"/>
        <v>22434</v>
      </c>
      <c r="J20" s="372">
        <f t="shared" si="2"/>
        <v>22584</v>
      </c>
      <c r="K20" s="372">
        <f t="shared" si="2"/>
        <v>22710</v>
      </c>
      <c r="L20" s="372">
        <f t="shared" si="2"/>
        <v>22809</v>
      </c>
      <c r="M20" s="372">
        <f t="shared" si="2"/>
        <v>22834</v>
      </c>
      <c r="N20" s="205">
        <f t="shared" si="2"/>
        <v>22302.083333333336</v>
      </c>
    </row>
    <row r="21" spans="1:14" ht="13.5" thickTop="1"/>
    <row r="22" spans="1:14">
      <c r="A22" s="364" t="s">
        <v>377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110"/>
      <c r="M22" s="110"/>
    </row>
    <row r="23" spans="1:14" ht="13.5" thickBot="1">
      <c r="A23" s="110" t="s">
        <v>378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</row>
    <row r="24" spans="1:14" ht="17.25" customHeight="1" thickTop="1">
      <c r="A24" s="378" t="s">
        <v>233</v>
      </c>
      <c r="B24" s="377" t="s">
        <v>0</v>
      </c>
      <c r="C24" s="377" t="s">
        <v>1</v>
      </c>
      <c r="D24" s="377" t="s">
        <v>2</v>
      </c>
      <c r="E24" s="377" t="s">
        <v>3</v>
      </c>
      <c r="F24" s="377" t="s">
        <v>4</v>
      </c>
      <c r="G24" s="377" t="s">
        <v>11</v>
      </c>
      <c r="H24" s="244" t="s">
        <v>5</v>
      </c>
      <c r="I24" s="244" t="s">
        <v>6</v>
      </c>
      <c r="J24" s="244" t="s">
        <v>7</v>
      </c>
      <c r="K24" s="244" t="s">
        <v>8</v>
      </c>
      <c r="L24" s="244" t="s">
        <v>12</v>
      </c>
      <c r="M24" s="245" t="s">
        <v>13</v>
      </c>
      <c r="N24" s="411" t="s">
        <v>42</v>
      </c>
    </row>
    <row r="25" spans="1:14">
      <c r="A25" s="362" t="s">
        <v>288</v>
      </c>
      <c r="B25" s="385">
        <v>13136.800999999999</v>
      </c>
      <c r="C25" s="385">
        <v>13156.135</v>
      </c>
      <c r="D25" s="385">
        <v>13182.5</v>
      </c>
      <c r="E25" s="385">
        <v>13064.736000000001</v>
      </c>
      <c r="F25" s="385">
        <v>13379.359</v>
      </c>
      <c r="G25" s="385">
        <v>13142.074000000001</v>
      </c>
      <c r="H25" s="216">
        <v>13015.522000000001</v>
      </c>
      <c r="I25" s="216">
        <v>13077.04</v>
      </c>
      <c r="J25" s="368">
        <v>13066.494000000001</v>
      </c>
      <c r="K25" s="407">
        <v>13108.678</v>
      </c>
      <c r="L25" s="403">
        <v>13709.8</v>
      </c>
      <c r="M25" s="368">
        <v>13929.509</v>
      </c>
      <c r="N25" s="410">
        <f>SUM(B25:M25)</f>
        <v>158968.64800000002</v>
      </c>
    </row>
    <row r="26" spans="1:14">
      <c r="A26" s="360" t="s">
        <v>350</v>
      </c>
      <c r="B26" s="386">
        <v>15977.19</v>
      </c>
      <c r="C26" s="386">
        <v>16149.441999999999</v>
      </c>
      <c r="D26" s="386">
        <v>16464.063999999998</v>
      </c>
      <c r="E26" s="386">
        <v>16662.68</v>
      </c>
      <c r="F26" s="386">
        <v>16783.957999999999</v>
      </c>
      <c r="G26" s="386">
        <v>16991.364000000001</v>
      </c>
      <c r="H26" s="218">
        <v>17548.544000000002</v>
      </c>
      <c r="I26" s="218">
        <v>17576.666000000001</v>
      </c>
      <c r="J26" s="200">
        <v>17576.667000000001</v>
      </c>
      <c r="K26" s="406">
        <v>17820.983</v>
      </c>
      <c r="L26" s="404">
        <v>17768.252</v>
      </c>
      <c r="M26" s="200">
        <v>17673.338</v>
      </c>
      <c r="N26" s="182">
        <f t="shared" ref="N26:N39" si="3">SUM(B26:M26)</f>
        <v>204993.14800000002</v>
      </c>
    </row>
    <row r="27" spans="1:14">
      <c r="A27" s="360" t="s">
        <v>351</v>
      </c>
      <c r="B27" s="386">
        <v>17782.313999999998</v>
      </c>
      <c r="C27" s="386">
        <v>17942.260999999999</v>
      </c>
      <c r="D27" s="386">
        <v>17889.530999999999</v>
      </c>
      <c r="E27" s="386">
        <v>18198.881000000001</v>
      </c>
      <c r="F27" s="386">
        <v>18488.895</v>
      </c>
      <c r="G27" s="386">
        <v>18518.775000000001</v>
      </c>
      <c r="H27" s="218">
        <v>18541.626</v>
      </c>
      <c r="I27" s="218">
        <v>18351.797999999999</v>
      </c>
      <c r="J27" s="200">
        <v>18455.5</v>
      </c>
      <c r="K27" s="406">
        <v>18209.427</v>
      </c>
      <c r="L27" s="404">
        <v>18439.68</v>
      </c>
      <c r="M27" s="200">
        <v>18262.156999999999</v>
      </c>
      <c r="N27" s="182">
        <f t="shared" si="3"/>
        <v>219080.845</v>
      </c>
    </row>
    <row r="28" spans="1:14">
      <c r="A28" s="360" t="s">
        <v>352</v>
      </c>
      <c r="B28" s="386">
        <v>8405.1620000000003</v>
      </c>
      <c r="C28" s="386">
        <v>8858.64</v>
      </c>
      <c r="D28" s="386">
        <v>8858.64</v>
      </c>
      <c r="E28" s="386">
        <v>8793.6059999999998</v>
      </c>
      <c r="F28" s="386">
        <v>8805.91</v>
      </c>
      <c r="G28" s="386">
        <v>8665.2960000000003</v>
      </c>
      <c r="H28" s="218">
        <v>8781.3029999999999</v>
      </c>
      <c r="I28" s="218">
        <v>8805.91</v>
      </c>
      <c r="J28" s="200">
        <v>9113.5020000000004</v>
      </c>
      <c r="K28" s="406">
        <v>9143.3819999999996</v>
      </c>
      <c r="L28" s="404">
        <v>8913.1280000000006</v>
      </c>
      <c r="M28" s="200">
        <v>9071.3169999999991</v>
      </c>
      <c r="N28" s="182">
        <f t="shared" si="3"/>
        <v>106215.796</v>
      </c>
    </row>
    <row r="29" spans="1:14">
      <c r="A29" s="360" t="s">
        <v>353</v>
      </c>
      <c r="B29" s="386">
        <v>35931.980000000003</v>
      </c>
      <c r="C29" s="386">
        <v>36021.620000000003</v>
      </c>
      <c r="D29" s="386">
        <v>36462.794999999998</v>
      </c>
      <c r="E29" s="386">
        <v>35881.008000000002</v>
      </c>
      <c r="F29" s="386">
        <v>35798.398000000001</v>
      </c>
      <c r="G29" s="386">
        <v>36387.214999999997</v>
      </c>
      <c r="H29" s="218">
        <v>36715.898999999998</v>
      </c>
      <c r="I29" s="218">
        <v>36589.345999999998</v>
      </c>
      <c r="J29" s="200">
        <v>36501.463000000003</v>
      </c>
      <c r="K29" s="406">
        <v>36596.377999999997</v>
      </c>
      <c r="L29" s="404">
        <v>36468.069000000003</v>
      </c>
      <c r="M29" s="200">
        <v>36378.427000000003</v>
      </c>
      <c r="N29" s="182">
        <f t="shared" si="3"/>
        <v>435732.598</v>
      </c>
    </row>
    <row r="30" spans="1:14">
      <c r="A30" s="360" t="s">
        <v>354</v>
      </c>
      <c r="B30" s="386">
        <v>113868.67600000001</v>
      </c>
      <c r="C30" s="386">
        <v>114355.553</v>
      </c>
      <c r="D30" s="386">
        <v>114852.969</v>
      </c>
      <c r="E30" s="386">
        <v>115541.97500000001</v>
      </c>
      <c r="F30" s="386">
        <v>116007.755</v>
      </c>
      <c r="G30" s="386">
        <v>116269.65</v>
      </c>
      <c r="H30" s="218">
        <v>116450.689</v>
      </c>
      <c r="I30" s="218">
        <v>117814.63800000001</v>
      </c>
      <c r="J30" s="200">
        <v>118261.086</v>
      </c>
      <c r="K30" s="406">
        <v>119821.895</v>
      </c>
      <c r="L30" s="404">
        <v>120201.549</v>
      </c>
      <c r="M30" s="200">
        <v>120222.64</v>
      </c>
      <c r="N30" s="182">
        <f t="shared" si="3"/>
        <v>1403669.075</v>
      </c>
    </row>
    <row r="31" spans="1:14">
      <c r="A31" s="360" t="s">
        <v>355</v>
      </c>
      <c r="B31" s="386">
        <v>38575.510999999999</v>
      </c>
      <c r="C31" s="386">
        <v>39018.442999999999</v>
      </c>
      <c r="D31" s="386">
        <v>39046.563999999998</v>
      </c>
      <c r="E31" s="386">
        <v>40136.317999999999</v>
      </c>
      <c r="F31" s="386">
        <v>40333.177000000003</v>
      </c>
      <c r="G31" s="386">
        <v>40883.326000000001</v>
      </c>
      <c r="H31" s="218">
        <v>41470.387000000002</v>
      </c>
      <c r="I31" s="218">
        <v>41725.249000000003</v>
      </c>
      <c r="J31" s="200">
        <v>41723.49</v>
      </c>
      <c r="K31" s="406">
        <v>41459.841</v>
      </c>
      <c r="L31" s="404">
        <v>41872.892999999996</v>
      </c>
      <c r="M31" s="200">
        <v>41691.853000000003</v>
      </c>
      <c r="N31" s="182">
        <f t="shared" si="3"/>
        <v>487937.05200000003</v>
      </c>
    </row>
    <row r="32" spans="1:14">
      <c r="A32" s="360" t="s">
        <v>356</v>
      </c>
      <c r="B32" s="386">
        <v>49125.025999999998</v>
      </c>
      <c r="C32" s="386">
        <v>49082.84</v>
      </c>
      <c r="D32" s="386">
        <v>49506.44</v>
      </c>
      <c r="E32" s="386">
        <v>49300.792000000001</v>
      </c>
      <c r="F32" s="386">
        <v>48926.408000000003</v>
      </c>
      <c r="G32" s="386">
        <v>48385.046000000002</v>
      </c>
      <c r="H32" s="218">
        <v>48014.18</v>
      </c>
      <c r="I32" s="218">
        <v>47623.978999999999</v>
      </c>
      <c r="J32" s="200">
        <v>47560.701999999997</v>
      </c>
      <c r="K32" s="406">
        <v>47518.517</v>
      </c>
      <c r="L32" s="404">
        <v>47557.188000000002</v>
      </c>
      <c r="M32" s="200">
        <v>48080.972000000002</v>
      </c>
      <c r="N32" s="182">
        <f t="shared" si="3"/>
        <v>580682.09</v>
      </c>
    </row>
    <row r="33" spans="1:14">
      <c r="A33" s="360" t="s">
        <v>287</v>
      </c>
      <c r="B33" s="386">
        <v>259018.54500000001</v>
      </c>
      <c r="C33" s="386">
        <v>262743.04399999999</v>
      </c>
      <c r="D33" s="386">
        <v>263391.62300000002</v>
      </c>
      <c r="E33" s="386">
        <v>264964.73100000003</v>
      </c>
      <c r="F33" s="386">
        <v>266362.07900000003</v>
      </c>
      <c r="G33" s="386">
        <v>266302.31800000003</v>
      </c>
      <c r="H33" s="218">
        <v>267237.39299999998</v>
      </c>
      <c r="I33" s="218">
        <v>267434.255</v>
      </c>
      <c r="J33" s="200">
        <v>270520.71799999999</v>
      </c>
      <c r="K33" s="406">
        <v>273134.36900000001</v>
      </c>
      <c r="L33" s="404">
        <v>275334.96600000001</v>
      </c>
      <c r="M33" s="200">
        <v>274129.20600000001</v>
      </c>
      <c r="N33" s="182">
        <f t="shared" si="3"/>
        <v>3210573.2469999995</v>
      </c>
    </row>
    <row r="34" spans="1:14">
      <c r="A34" s="360" t="s">
        <v>357</v>
      </c>
      <c r="B34" s="386">
        <v>101818.11500000001</v>
      </c>
      <c r="C34" s="386">
        <v>101591.376</v>
      </c>
      <c r="D34" s="386">
        <v>102081.76300000001</v>
      </c>
      <c r="E34" s="386">
        <v>102065.946</v>
      </c>
      <c r="F34" s="386">
        <v>102275.106</v>
      </c>
      <c r="G34" s="386">
        <v>101603.682</v>
      </c>
      <c r="H34" s="218">
        <v>101120.32000000001</v>
      </c>
      <c r="I34" s="218">
        <v>100684.41899999999</v>
      </c>
      <c r="J34" s="200">
        <v>100332.88499999999</v>
      </c>
      <c r="K34" s="406">
        <v>100136.02499999999</v>
      </c>
      <c r="L34" s="404">
        <v>99364.411999999997</v>
      </c>
      <c r="M34" s="200">
        <v>98958.391000000003</v>
      </c>
      <c r="N34" s="182">
        <f t="shared" si="3"/>
        <v>1212032.44</v>
      </c>
    </row>
    <row r="35" spans="1:14">
      <c r="A35" s="360" t="s">
        <v>358</v>
      </c>
      <c r="B35" s="386">
        <v>23461.334999999999</v>
      </c>
      <c r="C35" s="386">
        <v>23709.166000000001</v>
      </c>
      <c r="D35" s="386">
        <v>23740.804</v>
      </c>
      <c r="E35" s="386">
        <v>24164.401000000002</v>
      </c>
      <c r="F35" s="386">
        <v>24431.566999999999</v>
      </c>
      <c r="G35" s="386">
        <v>24635.455999999998</v>
      </c>
      <c r="H35" s="218">
        <v>24918.44</v>
      </c>
      <c r="I35" s="218">
        <v>25582.839</v>
      </c>
      <c r="J35" s="200">
        <v>25410.585999999999</v>
      </c>
      <c r="K35" s="406">
        <v>25493.197</v>
      </c>
      <c r="L35" s="404">
        <v>25435.194</v>
      </c>
      <c r="M35" s="200">
        <v>25744.543000000001</v>
      </c>
      <c r="N35" s="182">
        <f t="shared" si="3"/>
        <v>296727.52800000005</v>
      </c>
    </row>
    <row r="36" spans="1:14">
      <c r="A36" s="360" t="s">
        <v>359</v>
      </c>
      <c r="B36" s="386">
        <v>137349.348</v>
      </c>
      <c r="C36" s="386">
        <v>138887.30300000001</v>
      </c>
      <c r="D36" s="386">
        <v>140845.34599999999</v>
      </c>
      <c r="E36" s="386">
        <v>141968.495</v>
      </c>
      <c r="F36" s="386">
        <v>144088.24</v>
      </c>
      <c r="G36" s="386">
        <v>145573.46799999999</v>
      </c>
      <c r="H36" s="218">
        <v>147392.65400000001</v>
      </c>
      <c r="I36" s="218">
        <v>149227.65599999999</v>
      </c>
      <c r="J36" s="200">
        <v>150428.14000000001</v>
      </c>
      <c r="K36" s="406">
        <v>151196.245</v>
      </c>
      <c r="L36" s="404">
        <v>152196.35500000001</v>
      </c>
      <c r="M36" s="200">
        <v>152477.58300000001</v>
      </c>
      <c r="N36" s="182">
        <f t="shared" si="3"/>
        <v>1751630.8330000001</v>
      </c>
    </row>
    <row r="37" spans="1:14">
      <c r="A37" s="360" t="s">
        <v>360</v>
      </c>
      <c r="B37" s="386">
        <v>6475.2439999999997</v>
      </c>
      <c r="C37" s="386">
        <v>6538.52</v>
      </c>
      <c r="D37" s="386">
        <v>6455.9089999999997</v>
      </c>
      <c r="E37" s="386">
        <v>6241.4740000000002</v>
      </c>
      <c r="F37" s="386">
        <v>6157.1059999999998</v>
      </c>
      <c r="G37" s="386">
        <v>6237.9589999999998</v>
      </c>
      <c r="H37" s="218">
        <v>6150.076</v>
      </c>
      <c r="I37" s="218">
        <v>5998.9170000000004</v>
      </c>
      <c r="J37" s="200">
        <v>6012.9780000000001</v>
      </c>
      <c r="K37" s="406">
        <v>5969.0360000000001</v>
      </c>
      <c r="L37" s="404">
        <v>5947.9440000000004</v>
      </c>
      <c r="M37" s="200">
        <v>5905.76</v>
      </c>
      <c r="N37" s="182">
        <f t="shared" si="3"/>
        <v>74090.922999999995</v>
      </c>
    </row>
    <row r="38" spans="1:14">
      <c r="A38" s="360" t="s">
        <v>361</v>
      </c>
      <c r="B38" s="386">
        <v>3636.6120000000001</v>
      </c>
      <c r="C38" s="386">
        <v>3532.91</v>
      </c>
      <c r="D38" s="386">
        <v>3743.83</v>
      </c>
      <c r="E38" s="386">
        <v>3902.02</v>
      </c>
      <c r="F38" s="386">
        <v>4007.48</v>
      </c>
      <c r="G38" s="386">
        <v>4112.9399999999996</v>
      </c>
      <c r="H38" s="218">
        <v>4218.3999999999996</v>
      </c>
      <c r="I38" s="218">
        <v>4376.59</v>
      </c>
      <c r="J38" s="200">
        <v>4464.473</v>
      </c>
      <c r="K38" s="406">
        <v>4376.59</v>
      </c>
      <c r="L38" s="404">
        <v>4371.317</v>
      </c>
      <c r="M38" s="200">
        <v>4745.7</v>
      </c>
      <c r="N38" s="182">
        <f t="shared" si="3"/>
        <v>49488.862000000001</v>
      </c>
    </row>
    <row r="39" spans="1:14">
      <c r="A39" s="363" t="s">
        <v>362</v>
      </c>
      <c r="B39" s="387">
        <v>312637.92700000003</v>
      </c>
      <c r="C39" s="387">
        <v>313015.82699999999</v>
      </c>
      <c r="D39" s="387">
        <v>315147.87300000002</v>
      </c>
      <c r="E39" s="387">
        <v>317561</v>
      </c>
      <c r="F39" s="387">
        <v>319178</v>
      </c>
      <c r="G39" s="387">
        <v>321407</v>
      </c>
      <c r="H39" s="365">
        <v>323212</v>
      </c>
      <c r="I39" s="365">
        <v>323797</v>
      </c>
      <c r="J39" s="370">
        <v>325122.62800000003</v>
      </c>
      <c r="K39" s="408">
        <v>328121</v>
      </c>
      <c r="L39" s="405">
        <v>329462</v>
      </c>
      <c r="M39" s="370">
        <v>331132</v>
      </c>
      <c r="N39" s="203">
        <f t="shared" si="3"/>
        <v>3859794.2549999999</v>
      </c>
    </row>
    <row r="40" spans="1:14" ht="13.5" thickBot="1">
      <c r="A40" s="361" t="s">
        <v>87</v>
      </c>
      <c r="B40" s="384">
        <f t="shared" ref="B40:G40" si="4">SUM(B25:B39)</f>
        <v>1137199.7859999998</v>
      </c>
      <c r="C40" s="384">
        <f t="shared" si="4"/>
        <v>1144603.08</v>
      </c>
      <c r="D40" s="384">
        <f t="shared" si="4"/>
        <v>1151670.6510000001</v>
      </c>
      <c r="E40" s="384">
        <f t="shared" si="4"/>
        <v>1158448.0630000001</v>
      </c>
      <c r="F40" s="384">
        <f t="shared" si="4"/>
        <v>1165023.4380000001</v>
      </c>
      <c r="G40" s="384">
        <f t="shared" si="4"/>
        <v>1169115.5690000001</v>
      </c>
      <c r="H40" s="205">
        <f t="shared" ref="H40:N40" si="5">SUM(H25:H39)</f>
        <v>1174787.4329999997</v>
      </c>
      <c r="I40" s="205">
        <f t="shared" si="5"/>
        <v>1178666.3020000001</v>
      </c>
      <c r="J40" s="205">
        <f t="shared" si="5"/>
        <v>1184551.3119999999</v>
      </c>
      <c r="K40" s="205">
        <f t="shared" si="5"/>
        <v>1192105.5630000001</v>
      </c>
      <c r="L40" s="205">
        <f t="shared" si="5"/>
        <v>1197042.747</v>
      </c>
      <c r="M40" s="205">
        <f t="shared" si="5"/>
        <v>1198403.3959999999</v>
      </c>
      <c r="N40" s="205">
        <f t="shared" si="5"/>
        <v>14051617.34</v>
      </c>
    </row>
    <row r="41" spans="1:14" ht="13.5" thickTop="1"/>
  </sheetData>
  <phoneticPr fontId="33" type="noConversion"/>
  <hyperlinks>
    <hyperlink ref="A1" location="INDICE!C3" display="Volver al Indice"/>
  </hyperlinks>
  <pageMargins left="0.31496062992125984" right="0.74803149606299213" top="0.86614173228346458" bottom="0.98425196850393704" header="0.51181102362204722" footer="0"/>
  <pageSetup scale="9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Q56"/>
  <sheetViews>
    <sheetView topLeftCell="B1" workbookViewId="0">
      <selection activeCell="B4" sqref="B4"/>
    </sheetView>
  </sheetViews>
  <sheetFormatPr baseColWidth="10" defaultColWidth="4.28515625" defaultRowHeight="12.75"/>
  <cols>
    <col min="1" max="1" width="8" customWidth="1"/>
    <col min="2" max="2" width="17.5703125" bestFit="1" customWidth="1"/>
    <col min="3" max="7" width="9.5703125" bestFit="1" customWidth="1"/>
    <col min="8" max="9" width="9.5703125" customWidth="1"/>
    <col min="10" max="10" width="9.42578125" customWidth="1"/>
    <col min="11" max="11" width="11" customWidth="1"/>
    <col min="12" max="12" width="9.5703125" customWidth="1"/>
    <col min="13" max="13" width="10.42578125" customWidth="1"/>
    <col min="14" max="14" width="9.5703125" customWidth="1"/>
    <col min="15" max="15" width="10.42578125" customWidth="1"/>
    <col min="16" max="16" width="7.5703125" customWidth="1"/>
  </cols>
  <sheetData>
    <row r="1" spans="1:17" ht="2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.75">
      <c r="A2" s="4"/>
      <c r="B2" s="242" t="s">
        <v>234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4"/>
    </row>
    <row r="3" spans="1:17" ht="15.75">
      <c r="A3" s="4"/>
      <c r="B3" s="242" t="s">
        <v>343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4"/>
    </row>
    <row r="4" spans="1:17" ht="13.5" thickBot="1">
      <c r="A4" s="4"/>
      <c r="B4" s="2" t="s">
        <v>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4"/>
    </row>
    <row r="5" spans="1:17" ht="17.25" customHeight="1" thickTop="1">
      <c r="A5" s="4"/>
      <c r="B5" s="243"/>
      <c r="C5" s="244" t="s">
        <v>0</v>
      </c>
      <c r="D5" s="244" t="s">
        <v>1</v>
      </c>
      <c r="E5" s="244" t="s">
        <v>2</v>
      </c>
      <c r="F5" s="244" t="s">
        <v>3</v>
      </c>
      <c r="G5" s="244" t="s">
        <v>4</v>
      </c>
      <c r="H5" s="245" t="s">
        <v>11</v>
      </c>
      <c r="I5" s="245" t="s">
        <v>5</v>
      </c>
      <c r="J5" s="245" t="s">
        <v>6</v>
      </c>
      <c r="K5" s="245" t="s">
        <v>7</v>
      </c>
      <c r="L5" s="245" t="s">
        <v>8</v>
      </c>
      <c r="M5" s="245" t="s">
        <v>12</v>
      </c>
      <c r="N5" s="245" t="s">
        <v>13</v>
      </c>
      <c r="O5" s="245" t="s">
        <v>14</v>
      </c>
      <c r="P5" s="4"/>
      <c r="Q5" s="246"/>
    </row>
    <row r="6" spans="1:17">
      <c r="A6" s="4"/>
      <c r="B6" s="247" t="s">
        <v>68</v>
      </c>
      <c r="C6" s="248"/>
      <c r="D6" s="248"/>
      <c r="E6" s="248"/>
      <c r="F6" s="248"/>
      <c r="G6" s="248"/>
      <c r="H6" s="249"/>
      <c r="I6" s="249"/>
      <c r="J6" s="249"/>
      <c r="K6" s="249"/>
      <c r="L6" s="249"/>
      <c r="M6" s="249"/>
      <c r="N6" s="249"/>
      <c r="O6" s="249"/>
      <c r="P6" s="4"/>
    </row>
    <row r="7" spans="1:17">
      <c r="A7" s="4"/>
      <c r="B7" s="250" t="s">
        <v>235</v>
      </c>
      <c r="C7" s="7">
        <v>2183</v>
      </c>
      <c r="D7" s="7">
        <v>1844</v>
      </c>
      <c r="E7" s="7">
        <v>2031</v>
      </c>
      <c r="F7" s="7">
        <v>1897</v>
      </c>
      <c r="G7" s="7">
        <v>1774</v>
      </c>
      <c r="H7" s="8">
        <v>1613</v>
      </c>
      <c r="I7" s="8">
        <v>1616</v>
      </c>
      <c r="J7" s="8">
        <v>1601</v>
      </c>
      <c r="K7" s="8">
        <v>1580</v>
      </c>
      <c r="L7" s="8">
        <v>1421</v>
      </c>
      <c r="M7" s="8">
        <v>1441</v>
      </c>
      <c r="N7" s="8">
        <v>1372</v>
      </c>
      <c r="O7" s="28">
        <f>AVERAGE(C7:N7)</f>
        <v>1697.75</v>
      </c>
      <c r="P7" s="4"/>
    </row>
    <row r="8" spans="1:17">
      <c r="A8" s="4"/>
      <c r="B8" s="250" t="s">
        <v>89</v>
      </c>
      <c r="C8" s="7">
        <v>1759</v>
      </c>
      <c r="D8" s="7">
        <v>1681</v>
      </c>
      <c r="E8" s="7">
        <v>1740</v>
      </c>
      <c r="F8" s="7">
        <v>1432</v>
      </c>
      <c r="G8" s="7">
        <v>1516</v>
      </c>
      <c r="H8" s="8">
        <v>1362</v>
      </c>
      <c r="I8" s="8">
        <v>1373</v>
      </c>
      <c r="J8" s="8">
        <v>1432</v>
      </c>
      <c r="K8" s="8">
        <v>1294</v>
      </c>
      <c r="L8" s="8">
        <v>1142</v>
      </c>
      <c r="M8" s="8">
        <v>1000</v>
      </c>
      <c r="N8" s="8">
        <v>1087</v>
      </c>
      <c r="O8" s="28">
        <f>AVERAGE(C8:N8)</f>
        <v>1401.5</v>
      </c>
      <c r="P8" s="4"/>
    </row>
    <row r="9" spans="1:17">
      <c r="A9" s="4"/>
      <c r="B9" s="250" t="s">
        <v>90</v>
      </c>
      <c r="C9" s="7">
        <v>886</v>
      </c>
      <c r="D9" s="7">
        <v>759</v>
      </c>
      <c r="E9" s="7">
        <v>772</v>
      </c>
      <c r="F9" s="7">
        <v>647</v>
      </c>
      <c r="G9" s="7">
        <v>587</v>
      </c>
      <c r="H9" s="8">
        <v>510</v>
      </c>
      <c r="I9" s="8">
        <v>487</v>
      </c>
      <c r="J9" s="8">
        <v>551</v>
      </c>
      <c r="K9" s="8">
        <v>554</v>
      </c>
      <c r="L9" s="8">
        <v>481</v>
      </c>
      <c r="M9" s="8">
        <v>428</v>
      </c>
      <c r="N9" s="8">
        <v>433</v>
      </c>
      <c r="O9" s="28">
        <f>AVERAGE(C9:N9)</f>
        <v>591.25</v>
      </c>
      <c r="P9" s="4"/>
    </row>
    <row r="10" spans="1:17">
      <c r="A10" s="4"/>
      <c r="B10" s="250" t="s">
        <v>236</v>
      </c>
      <c r="C10" s="7">
        <v>1145</v>
      </c>
      <c r="D10" s="7">
        <v>1016</v>
      </c>
      <c r="E10" s="7">
        <v>930</v>
      </c>
      <c r="F10" s="7">
        <v>814</v>
      </c>
      <c r="G10" s="7">
        <v>774</v>
      </c>
      <c r="H10" s="8">
        <v>691</v>
      </c>
      <c r="I10" s="8">
        <v>703</v>
      </c>
      <c r="J10" s="8">
        <v>636</v>
      </c>
      <c r="K10" s="8">
        <v>605</v>
      </c>
      <c r="L10" s="8">
        <v>579</v>
      </c>
      <c r="M10" s="8">
        <v>554</v>
      </c>
      <c r="N10" s="8">
        <v>509</v>
      </c>
      <c r="O10" s="28">
        <f>AVERAGE(C10:N10)</f>
        <v>746.33333333333337</v>
      </c>
      <c r="P10" s="4"/>
    </row>
    <row r="11" spans="1:17">
      <c r="A11" s="4"/>
      <c r="B11" s="250" t="s">
        <v>92</v>
      </c>
      <c r="C11" s="7">
        <v>234</v>
      </c>
      <c r="D11" s="7">
        <v>216</v>
      </c>
      <c r="E11" s="7">
        <v>188</v>
      </c>
      <c r="F11" s="7">
        <v>200</v>
      </c>
      <c r="G11" s="7">
        <v>167</v>
      </c>
      <c r="H11" s="8">
        <v>184</v>
      </c>
      <c r="I11" s="8">
        <v>158</v>
      </c>
      <c r="J11" s="8">
        <v>144</v>
      </c>
      <c r="K11" s="8">
        <v>129</v>
      </c>
      <c r="L11" s="8">
        <v>125</v>
      </c>
      <c r="M11" s="8">
        <v>116</v>
      </c>
      <c r="N11" s="8">
        <v>103</v>
      </c>
      <c r="O11" s="28">
        <f>AVERAGE(C11:N11)</f>
        <v>163.66666666666666</v>
      </c>
      <c r="P11" s="4"/>
    </row>
    <row r="12" spans="1:17">
      <c r="A12" s="4"/>
      <c r="B12" s="251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4"/>
    </row>
    <row r="13" spans="1:17" ht="15.75">
      <c r="A13" s="4"/>
      <c r="B13" s="252" t="s">
        <v>237</v>
      </c>
      <c r="C13" s="253">
        <f>SUM(C7:C12)</f>
        <v>6207</v>
      </c>
      <c r="D13" s="253">
        <f t="shared" ref="D13:O13" si="0">SUM(D7:D12)</f>
        <v>5516</v>
      </c>
      <c r="E13" s="253">
        <f t="shared" si="0"/>
        <v>5661</v>
      </c>
      <c r="F13" s="253">
        <f t="shared" si="0"/>
        <v>4990</v>
      </c>
      <c r="G13" s="253">
        <f t="shared" si="0"/>
        <v>4818</v>
      </c>
      <c r="H13" s="254">
        <f t="shared" si="0"/>
        <v>4360</v>
      </c>
      <c r="I13" s="254">
        <f t="shared" si="0"/>
        <v>4337</v>
      </c>
      <c r="J13" s="254">
        <f t="shared" si="0"/>
        <v>4364</v>
      </c>
      <c r="K13" s="254">
        <f t="shared" si="0"/>
        <v>4162</v>
      </c>
      <c r="L13" s="254">
        <f t="shared" si="0"/>
        <v>3748</v>
      </c>
      <c r="M13" s="254">
        <f t="shared" si="0"/>
        <v>3539</v>
      </c>
      <c r="N13" s="254">
        <f t="shared" si="0"/>
        <v>3504</v>
      </c>
      <c r="O13" s="254">
        <f t="shared" si="0"/>
        <v>4600.5</v>
      </c>
      <c r="P13" s="4"/>
    </row>
    <row r="14" spans="1:17">
      <c r="A14" s="4"/>
      <c r="B14" s="251"/>
      <c r="C14" s="7"/>
      <c r="D14" s="7"/>
      <c r="E14" s="7"/>
      <c r="F14" s="7"/>
      <c r="G14" s="7"/>
      <c r="H14" s="8"/>
      <c r="I14" s="8"/>
      <c r="J14" s="8"/>
      <c r="K14" s="8"/>
      <c r="L14" s="8"/>
      <c r="M14" s="8"/>
      <c r="N14" s="8"/>
      <c r="O14" s="8"/>
      <c r="P14" s="4"/>
    </row>
    <row r="15" spans="1:17">
      <c r="A15" s="4"/>
      <c r="B15" s="516" t="s">
        <v>428</v>
      </c>
      <c r="C15" s="199">
        <v>1364</v>
      </c>
      <c r="D15" s="7">
        <v>1271</v>
      </c>
      <c r="E15" s="7">
        <v>1192</v>
      </c>
      <c r="F15" s="7">
        <v>1148</v>
      </c>
      <c r="G15" s="7">
        <v>1080</v>
      </c>
      <c r="H15" s="8">
        <v>1019</v>
      </c>
      <c r="I15" s="8">
        <v>1006</v>
      </c>
      <c r="J15" s="8">
        <v>971</v>
      </c>
      <c r="K15" s="8">
        <v>955</v>
      </c>
      <c r="L15" s="8">
        <v>899</v>
      </c>
      <c r="M15" s="8">
        <v>845</v>
      </c>
      <c r="N15" s="8">
        <v>818</v>
      </c>
      <c r="O15" s="28">
        <f>AVERAGE(C15:N15)</f>
        <v>1047.3333333333333</v>
      </c>
      <c r="P15" s="4"/>
    </row>
    <row r="16" spans="1:17">
      <c r="A16" s="4"/>
      <c r="B16" s="255"/>
      <c r="C16" s="38"/>
      <c r="D16" s="38"/>
      <c r="E16" s="38"/>
      <c r="F16" s="38"/>
      <c r="G16" s="38"/>
      <c r="H16" s="105"/>
      <c r="I16" s="105"/>
      <c r="J16" s="105"/>
      <c r="K16" s="105"/>
      <c r="L16" s="105"/>
      <c r="M16" s="105"/>
      <c r="N16" s="105"/>
      <c r="O16" s="105"/>
      <c r="P16" s="4"/>
    </row>
    <row r="17" spans="1:16" ht="16.5" thickBot="1">
      <c r="A17" s="4"/>
      <c r="B17" s="256" t="s">
        <v>42</v>
      </c>
      <c r="C17" s="257">
        <f t="shared" ref="C17:O17" si="1">+C13+C15</f>
        <v>7571</v>
      </c>
      <c r="D17" s="257">
        <f t="shared" si="1"/>
        <v>6787</v>
      </c>
      <c r="E17" s="257">
        <f t="shared" si="1"/>
        <v>6853</v>
      </c>
      <c r="F17" s="257">
        <f t="shared" si="1"/>
        <v>6138</v>
      </c>
      <c r="G17" s="257">
        <f t="shared" si="1"/>
        <v>5898</v>
      </c>
      <c r="H17" s="258">
        <f t="shared" si="1"/>
        <v>5379</v>
      </c>
      <c r="I17" s="258">
        <f t="shared" si="1"/>
        <v>5343</v>
      </c>
      <c r="J17" s="258">
        <f t="shared" si="1"/>
        <v>5335</v>
      </c>
      <c r="K17" s="258">
        <f t="shared" si="1"/>
        <v>5117</v>
      </c>
      <c r="L17" s="258">
        <f t="shared" si="1"/>
        <v>4647</v>
      </c>
      <c r="M17" s="258">
        <f t="shared" si="1"/>
        <v>4384</v>
      </c>
      <c r="N17" s="258">
        <f t="shared" si="1"/>
        <v>4322</v>
      </c>
      <c r="O17" s="258">
        <f t="shared" si="1"/>
        <v>5647.833333333333</v>
      </c>
      <c r="P17" s="4"/>
    </row>
    <row r="18" spans="1:16" ht="16.5" thickTop="1">
      <c r="A18" s="4"/>
      <c r="B18" s="37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/>
    </row>
    <row r="19" spans="1:16">
      <c r="A19" s="4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4"/>
    </row>
    <row r="20" spans="1:16" ht="15.75">
      <c r="A20" s="4"/>
      <c r="B20" s="242" t="s">
        <v>238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4"/>
    </row>
    <row r="21" spans="1:16" ht="15.75">
      <c r="A21" s="4"/>
      <c r="B21" s="242" t="s">
        <v>343</v>
      </c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4"/>
    </row>
    <row r="22" spans="1:16" ht="15.75" thickBot="1">
      <c r="A22" s="4"/>
      <c r="B22" s="259" t="s">
        <v>85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4"/>
    </row>
    <row r="23" spans="1:16" ht="21" customHeight="1" thickTop="1">
      <c r="A23" s="4"/>
      <c r="B23" s="165"/>
      <c r="C23" s="260" t="s">
        <v>0</v>
      </c>
      <c r="D23" s="260" t="s">
        <v>1</v>
      </c>
      <c r="E23" s="260" t="s">
        <v>2</v>
      </c>
      <c r="F23" s="260" t="s">
        <v>3</v>
      </c>
      <c r="G23" s="260" t="s">
        <v>4</v>
      </c>
      <c r="H23" s="245" t="s">
        <v>11</v>
      </c>
      <c r="I23" s="245" t="s">
        <v>5</v>
      </c>
      <c r="J23" s="245" t="s">
        <v>6</v>
      </c>
      <c r="K23" s="245" t="s">
        <v>7</v>
      </c>
      <c r="L23" s="245" t="s">
        <v>8</v>
      </c>
      <c r="M23" s="245" t="s">
        <v>12</v>
      </c>
      <c r="N23" s="245" t="s">
        <v>13</v>
      </c>
      <c r="O23" s="245" t="s">
        <v>42</v>
      </c>
      <c r="P23" s="4"/>
    </row>
    <row r="24" spans="1:16">
      <c r="A24" s="4"/>
      <c r="B24" s="247" t="s">
        <v>68</v>
      </c>
      <c r="C24" s="248"/>
      <c r="D24" s="248"/>
      <c r="E24" s="248"/>
      <c r="F24" s="248"/>
      <c r="G24" s="248"/>
      <c r="H24" s="249"/>
      <c r="I24" s="249"/>
      <c r="J24" s="249"/>
      <c r="K24" s="426"/>
      <c r="L24" s="249"/>
      <c r="M24" s="249"/>
      <c r="N24" s="249"/>
      <c r="O24" s="249"/>
      <c r="P24" s="4"/>
    </row>
    <row r="25" spans="1:16">
      <c r="A25" s="4"/>
      <c r="B25" s="250" t="s">
        <v>235</v>
      </c>
      <c r="C25" s="7">
        <v>23275</v>
      </c>
      <c r="D25" s="7">
        <v>19791</v>
      </c>
      <c r="E25" s="7">
        <v>22195</v>
      </c>
      <c r="F25" s="7">
        <v>20724</v>
      </c>
      <c r="G25" s="7">
        <v>19762</v>
      </c>
      <c r="H25" s="8">
        <v>18668</v>
      </c>
      <c r="I25" s="8">
        <v>18976</v>
      </c>
      <c r="J25" s="8">
        <v>18705</v>
      </c>
      <c r="K25" s="7">
        <v>18496</v>
      </c>
      <c r="L25" s="8">
        <v>16431</v>
      </c>
      <c r="M25" s="8">
        <v>16574</v>
      </c>
      <c r="N25" s="8">
        <v>15681</v>
      </c>
      <c r="O25" s="199">
        <f>SUM(C25:N25)</f>
        <v>229278</v>
      </c>
      <c r="P25" s="4"/>
    </row>
    <row r="26" spans="1:16">
      <c r="A26" s="4"/>
      <c r="B26" s="250" t="s">
        <v>89</v>
      </c>
      <c r="C26" s="7">
        <v>18248</v>
      </c>
      <c r="D26" s="7">
        <v>17108</v>
      </c>
      <c r="E26" s="7">
        <v>17758</v>
      </c>
      <c r="F26" s="7">
        <v>15347</v>
      </c>
      <c r="G26" s="7">
        <v>16739</v>
      </c>
      <c r="H26" s="8">
        <v>15184</v>
      </c>
      <c r="I26" s="8">
        <v>15155</v>
      </c>
      <c r="J26" s="8">
        <v>16321</v>
      </c>
      <c r="K26" s="7">
        <v>14527</v>
      </c>
      <c r="L26" s="8">
        <v>12494</v>
      </c>
      <c r="M26" s="8">
        <v>10927</v>
      </c>
      <c r="N26" s="8">
        <v>11992</v>
      </c>
      <c r="O26" s="199">
        <f>SUM(C26:N26)</f>
        <v>181800</v>
      </c>
      <c r="P26" s="4"/>
    </row>
    <row r="27" spans="1:16">
      <c r="A27" s="4"/>
      <c r="B27" s="250" t="s">
        <v>90</v>
      </c>
      <c r="C27" s="7">
        <v>7324</v>
      </c>
      <c r="D27" s="7">
        <v>7459</v>
      </c>
      <c r="E27" s="7">
        <v>7602</v>
      </c>
      <c r="F27" s="7">
        <v>6462</v>
      </c>
      <c r="G27" s="7">
        <v>5266</v>
      </c>
      <c r="H27" s="8">
        <v>4966</v>
      </c>
      <c r="I27" s="8">
        <v>4866</v>
      </c>
      <c r="J27" s="8">
        <v>5370</v>
      </c>
      <c r="K27" s="7">
        <v>5654</v>
      </c>
      <c r="L27" s="8">
        <v>5659</v>
      </c>
      <c r="M27" s="8">
        <v>4868</v>
      </c>
      <c r="N27" s="8">
        <v>5068</v>
      </c>
      <c r="O27" s="199">
        <f>SUM(C27:N27)</f>
        <v>70564</v>
      </c>
      <c r="P27" s="4"/>
    </row>
    <row r="28" spans="1:16">
      <c r="A28" s="4"/>
      <c r="B28" s="250" t="s">
        <v>236</v>
      </c>
      <c r="C28" s="7">
        <v>12740</v>
      </c>
      <c r="D28" s="7">
        <v>10682</v>
      </c>
      <c r="E28" s="7">
        <v>9683</v>
      </c>
      <c r="F28" s="7">
        <v>8427</v>
      </c>
      <c r="G28" s="7">
        <v>8227</v>
      </c>
      <c r="H28" s="8">
        <v>7636</v>
      </c>
      <c r="I28" s="8">
        <v>7928</v>
      </c>
      <c r="J28" s="8">
        <v>7202</v>
      </c>
      <c r="K28" s="7">
        <v>6918</v>
      </c>
      <c r="L28" s="8">
        <v>6488</v>
      </c>
      <c r="M28" s="8">
        <v>6111</v>
      </c>
      <c r="N28" s="8">
        <v>5539</v>
      </c>
      <c r="O28" s="199">
        <f>SUM(C28:N28)</f>
        <v>97581</v>
      </c>
      <c r="P28" s="4"/>
    </row>
    <row r="29" spans="1:16">
      <c r="A29" s="4"/>
      <c r="B29" s="250" t="s">
        <v>92</v>
      </c>
      <c r="C29" s="7">
        <v>2497</v>
      </c>
      <c r="D29" s="7">
        <v>2309</v>
      </c>
      <c r="E29" s="7">
        <v>2078</v>
      </c>
      <c r="F29" s="7">
        <v>2141</v>
      </c>
      <c r="G29" s="7">
        <v>1940</v>
      </c>
      <c r="H29" s="8">
        <v>2185</v>
      </c>
      <c r="I29" s="8">
        <v>1845</v>
      </c>
      <c r="J29" s="8">
        <v>1618</v>
      </c>
      <c r="K29" s="7">
        <v>1358</v>
      </c>
      <c r="L29" s="8">
        <v>1339</v>
      </c>
      <c r="M29" s="8">
        <v>1220</v>
      </c>
      <c r="N29" s="8">
        <v>1013</v>
      </c>
      <c r="O29" s="199">
        <f>SUM(C29:N29)</f>
        <v>21543</v>
      </c>
      <c r="P29" s="4"/>
    </row>
    <row r="30" spans="1:16">
      <c r="A30" s="4"/>
      <c r="B30" s="251"/>
      <c r="C30" s="7"/>
      <c r="D30" s="7"/>
      <c r="E30" s="7"/>
      <c r="F30" s="7"/>
      <c r="G30" s="7"/>
      <c r="H30" s="8"/>
      <c r="I30" s="8"/>
      <c r="J30" s="8"/>
      <c r="K30" s="7"/>
      <c r="L30" s="8"/>
      <c r="M30" s="8"/>
      <c r="N30" s="8"/>
      <c r="O30" s="8"/>
      <c r="P30" s="4"/>
    </row>
    <row r="31" spans="1:16" ht="15.75">
      <c r="A31" s="4"/>
      <c r="B31" s="169" t="s">
        <v>237</v>
      </c>
      <c r="C31" s="253">
        <f t="shared" ref="C31:O31" si="2">SUM(C25:C30)</f>
        <v>64084</v>
      </c>
      <c r="D31" s="253">
        <f t="shared" si="2"/>
        <v>57349</v>
      </c>
      <c r="E31" s="253">
        <f t="shared" si="2"/>
        <v>59316</v>
      </c>
      <c r="F31" s="253">
        <f t="shared" si="2"/>
        <v>53101</v>
      </c>
      <c r="G31" s="253">
        <f t="shared" si="2"/>
        <v>51934</v>
      </c>
      <c r="H31" s="254">
        <f t="shared" si="2"/>
        <v>48639</v>
      </c>
      <c r="I31" s="254">
        <f t="shared" si="2"/>
        <v>48770</v>
      </c>
      <c r="J31" s="254">
        <f t="shared" si="2"/>
        <v>49216</v>
      </c>
      <c r="K31" s="253">
        <f>SUM(K25:K30)</f>
        <v>46953</v>
      </c>
      <c r="L31" s="254">
        <f t="shared" si="2"/>
        <v>42411</v>
      </c>
      <c r="M31" s="254">
        <f t="shared" si="2"/>
        <v>39700</v>
      </c>
      <c r="N31" s="254">
        <f t="shared" si="2"/>
        <v>39293</v>
      </c>
      <c r="O31" s="254">
        <f t="shared" si="2"/>
        <v>600766</v>
      </c>
      <c r="P31" s="4"/>
    </row>
    <row r="32" spans="1:16">
      <c r="A32" s="4"/>
      <c r="B32" s="251"/>
      <c r="C32" s="7"/>
      <c r="D32" s="7"/>
      <c r="E32" s="7"/>
      <c r="F32" s="7"/>
      <c r="G32" s="7"/>
      <c r="H32" s="8"/>
      <c r="I32" s="8"/>
      <c r="J32" s="8"/>
      <c r="K32" s="7"/>
      <c r="L32" s="8"/>
      <c r="M32" s="8"/>
      <c r="N32" s="8"/>
      <c r="O32" s="8"/>
      <c r="P32" s="4"/>
    </row>
    <row r="33" spans="1:16">
      <c r="A33" s="4"/>
      <c r="B33" s="516" t="s">
        <v>428</v>
      </c>
      <c r="C33" s="199">
        <v>16204</v>
      </c>
      <c r="D33" s="199">
        <v>15380</v>
      </c>
      <c r="E33" s="199">
        <v>13639</v>
      </c>
      <c r="F33" s="199">
        <v>12022</v>
      </c>
      <c r="G33" s="199">
        <v>12782</v>
      </c>
      <c r="H33" s="200">
        <v>12068</v>
      </c>
      <c r="I33" s="199">
        <v>11576</v>
      </c>
      <c r="J33" s="199">
        <v>11006</v>
      </c>
      <c r="K33" s="199">
        <v>10895</v>
      </c>
      <c r="L33" s="199">
        <v>11054</v>
      </c>
      <c r="M33" s="199">
        <v>9934</v>
      </c>
      <c r="N33" s="199">
        <v>9403</v>
      </c>
      <c r="O33" s="199">
        <f>SUM(C33:N33)</f>
        <v>145963</v>
      </c>
      <c r="P33" s="4"/>
    </row>
    <row r="34" spans="1:16">
      <c r="A34" s="4"/>
      <c r="B34" s="255"/>
      <c r="C34" s="38"/>
      <c r="D34" s="38"/>
      <c r="E34" s="38"/>
      <c r="F34" s="38"/>
      <c r="G34" s="38"/>
      <c r="H34" s="105"/>
      <c r="I34" s="105"/>
      <c r="J34" s="105"/>
      <c r="K34" s="105"/>
      <c r="L34" s="105"/>
      <c r="M34" s="105"/>
      <c r="N34" s="105"/>
      <c r="O34" s="105"/>
      <c r="P34" s="4"/>
    </row>
    <row r="35" spans="1:16" ht="16.5" thickBot="1">
      <c r="A35" s="4"/>
      <c r="B35" s="256" t="s">
        <v>42</v>
      </c>
      <c r="C35" s="257">
        <f t="shared" ref="C35:O35" si="3">+C33+C31</f>
        <v>80288</v>
      </c>
      <c r="D35" s="257">
        <f t="shared" si="3"/>
        <v>72729</v>
      </c>
      <c r="E35" s="257">
        <f t="shared" si="3"/>
        <v>72955</v>
      </c>
      <c r="F35" s="257">
        <f t="shared" si="3"/>
        <v>65123</v>
      </c>
      <c r="G35" s="257">
        <f t="shared" si="3"/>
        <v>64716</v>
      </c>
      <c r="H35" s="258">
        <f t="shared" si="3"/>
        <v>60707</v>
      </c>
      <c r="I35" s="258">
        <f t="shared" si="3"/>
        <v>60346</v>
      </c>
      <c r="J35" s="258">
        <f t="shared" si="3"/>
        <v>60222</v>
      </c>
      <c r="K35" s="258">
        <f t="shared" si="3"/>
        <v>57848</v>
      </c>
      <c r="L35" s="258">
        <f t="shared" si="3"/>
        <v>53465</v>
      </c>
      <c r="M35" s="258">
        <f t="shared" si="3"/>
        <v>49634</v>
      </c>
      <c r="N35" s="258">
        <f t="shared" si="3"/>
        <v>48696</v>
      </c>
      <c r="O35" s="258">
        <f t="shared" si="3"/>
        <v>746729</v>
      </c>
      <c r="P35" s="4"/>
    </row>
    <row r="36" spans="1:16" ht="13.5" thickTop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" t="s">
        <v>9</v>
      </c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1" spans="1:16">
      <c r="G41" s="25"/>
    </row>
    <row r="42" spans="1:16">
      <c r="G42" s="25"/>
    </row>
    <row r="43" spans="1:16">
      <c r="G43" s="25"/>
    </row>
    <row r="44" spans="1:16">
      <c r="G44" s="25"/>
    </row>
    <row r="45" spans="1:16">
      <c r="G45" s="25"/>
    </row>
    <row r="46" spans="1:16">
      <c r="G46" s="25"/>
    </row>
    <row r="47" spans="1:16">
      <c r="G47" s="25"/>
    </row>
    <row r="48" spans="1:16">
      <c r="G48" s="25"/>
    </row>
    <row r="49" spans="7:7">
      <c r="G49" s="25"/>
    </row>
    <row r="50" spans="7:7">
      <c r="G50" s="25"/>
    </row>
    <row r="51" spans="7:7">
      <c r="G51" s="25"/>
    </row>
    <row r="52" spans="7:7">
      <c r="G52" s="25"/>
    </row>
    <row r="53" spans="7:7">
      <c r="G53" s="25"/>
    </row>
    <row r="54" spans="7:7">
      <c r="G54" s="25"/>
    </row>
    <row r="55" spans="7:7">
      <c r="G55" s="25"/>
    </row>
    <row r="56" spans="7:7">
      <c r="G56" s="25">
        <v>65123</v>
      </c>
    </row>
  </sheetData>
  <phoneticPr fontId="0" type="noConversion"/>
  <hyperlinks>
    <hyperlink ref="O38" location="INDICE!C3" display="Volver al Indice"/>
    <hyperlink ref="B4" location="INDICE!C3" display="Volver al Indice"/>
  </hyperlinks>
  <pageMargins left="0.55118110236220474" right="0.74803149606299213" top="0.82677165354330717" bottom="0.98425196850393704" header="0" footer="0"/>
  <pageSetup scale="8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9"/>
  <sheetViews>
    <sheetView topLeftCell="B1" zoomScale="80" zoomScaleNormal="80" workbookViewId="0">
      <selection activeCell="B2" sqref="B2:O26"/>
    </sheetView>
  </sheetViews>
  <sheetFormatPr baseColWidth="10" defaultRowHeight="12.75"/>
  <cols>
    <col min="1" max="1" width="5.42578125" customWidth="1"/>
    <col min="2" max="2" width="32.28515625" customWidth="1"/>
    <col min="3" max="3" width="9.5703125" customWidth="1"/>
    <col min="4" max="4" width="10" customWidth="1"/>
    <col min="5" max="5" width="10.5703125" customWidth="1"/>
    <col min="6" max="6" width="10.28515625" customWidth="1"/>
    <col min="7" max="7" width="9.7109375" customWidth="1"/>
    <col min="8" max="8" width="10.5703125" customWidth="1"/>
    <col min="9" max="9" width="10.140625" customWidth="1"/>
  </cols>
  <sheetData>
    <row r="1" spans="1:17">
      <c r="A1" s="4"/>
      <c r="B1" s="4"/>
      <c r="C1" s="2" t="s">
        <v>9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302" t="s">
        <v>269</v>
      </c>
      <c r="C2" s="303"/>
      <c r="D2" s="303"/>
      <c r="E2" s="303"/>
      <c r="F2" s="303"/>
      <c r="G2" s="303"/>
      <c r="H2" s="304"/>
      <c r="I2" s="304"/>
      <c r="J2" s="304"/>
      <c r="K2" s="304"/>
      <c r="L2" s="304"/>
      <c r="M2" s="304"/>
      <c r="N2" s="304"/>
      <c r="O2" s="304"/>
      <c r="P2" s="4"/>
      <c r="Q2" s="4"/>
    </row>
    <row r="3" spans="1:17">
      <c r="A3" s="4"/>
      <c r="B3" s="302" t="s">
        <v>416</v>
      </c>
      <c r="C3" s="302"/>
      <c r="D3" s="302"/>
      <c r="E3" s="302"/>
      <c r="F3" s="302"/>
      <c r="G3" s="302"/>
      <c r="H3" s="304"/>
      <c r="I3" s="304"/>
      <c r="J3" s="304"/>
      <c r="K3" s="304"/>
      <c r="L3" s="304"/>
      <c r="M3" s="304"/>
      <c r="N3" s="304"/>
      <c r="O3" s="304"/>
      <c r="P3" s="4"/>
      <c r="Q3" s="4"/>
    </row>
    <row r="4" spans="1:17">
      <c r="A4" s="4"/>
      <c r="B4" s="305">
        <v>2010</v>
      </c>
      <c r="C4" s="305"/>
      <c r="D4" s="305"/>
      <c r="E4" s="305"/>
      <c r="F4" s="305"/>
      <c r="G4" s="305"/>
      <c r="H4" s="304"/>
      <c r="I4" s="304"/>
      <c r="J4" s="304"/>
      <c r="K4" s="304"/>
      <c r="L4" s="304"/>
      <c r="M4" s="304"/>
      <c r="N4" s="304"/>
      <c r="O4" s="304"/>
      <c r="P4" s="4"/>
      <c r="Q4" s="4"/>
    </row>
    <row r="5" spans="1:17" ht="13.5" thickBot="1">
      <c r="A5" s="4"/>
      <c r="B5" s="305"/>
      <c r="C5" s="5"/>
      <c r="D5" s="305"/>
      <c r="E5" s="305"/>
      <c r="F5" s="305"/>
      <c r="G5" s="305"/>
      <c r="H5" s="214"/>
      <c r="I5" s="214"/>
      <c r="J5" s="214"/>
      <c r="K5" s="214"/>
      <c r="L5" s="214"/>
      <c r="M5" s="214"/>
      <c r="N5" s="214"/>
      <c r="O5" s="214"/>
      <c r="P5" s="4"/>
      <c r="Q5" s="4"/>
    </row>
    <row r="6" spans="1:17" ht="19.5" customHeight="1" thickTop="1">
      <c r="A6" s="4"/>
      <c r="B6" s="306" t="s">
        <v>337</v>
      </c>
      <c r="C6" s="307" t="s">
        <v>0</v>
      </c>
      <c r="D6" s="307" t="s">
        <v>1</v>
      </c>
      <c r="E6" s="307" t="s">
        <v>2</v>
      </c>
      <c r="F6" s="307" t="s">
        <v>3</v>
      </c>
      <c r="G6" s="307" t="s">
        <v>4</v>
      </c>
      <c r="H6" s="307" t="s">
        <v>11</v>
      </c>
      <c r="I6" s="307" t="s">
        <v>5</v>
      </c>
      <c r="J6" s="307" t="s">
        <v>6</v>
      </c>
      <c r="K6" s="307" t="s">
        <v>7</v>
      </c>
      <c r="L6" s="307" t="s">
        <v>8</v>
      </c>
      <c r="M6" s="307" t="s">
        <v>12</v>
      </c>
      <c r="N6" s="307" t="s">
        <v>13</v>
      </c>
      <c r="O6" s="531" t="s">
        <v>434</v>
      </c>
      <c r="P6" s="4"/>
      <c r="Q6" s="4"/>
    </row>
    <row r="7" spans="1:17" ht="16.5" customHeight="1">
      <c r="A7" s="4"/>
      <c r="B7" s="308" t="s">
        <v>422</v>
      </c>
      <c r="C7" s="208">
        <f t="shared" ref="C7:O7" si="0">+C8+C9+C10+C11</f>
        <v>433685</v>
      </c>
      <c r="D7" s="208">
        <f t="shared" si="0"/>
        <v>421947</v>
      </c>
      <c r="E7" s="208">
        <f t="shared" si="0"/>
        <v>432810</v>
      </c>
      <c r="F7" s="208">
        <f t="shared" si="0"/>
        <v>433423</v>
      </c>
      <c r="G7" s="208">
        <f t="shared" si="0"/>
        <v>438975</v>
      </c>
      <c r="H7" s="208">
        <f t="shared" si="0"/>
        <v>440421</v>
      </c>
      <c r="I7" s="208">
        <f t="shared" si="0"/>
        <v>443202</v>
      </c>
      <c r="J7" s="208">
        <f t="shared" si="0"/>
        <v>447574</v>
      </c>
      <c r="K7" s="208">
        <f t="shared" si="0"/>
        <v>447121</v>
      </c>
      <c r="L7" s="208">
        <f t="shared" si="0"/>
        <v>448277</v>
      </c>
      <c r="M7" s="208">
        <f t="shared" si="0"/>
        <v>449455</v>
      </c>
      <c r="N7" s="208">
        <f t="shared" si="0"/>
        <v>448509</v>
      </c>
      <c r="O7" s="534">
        <f t="shared" si="0"/>
        <v>440449.91666666663</v>
      </c>
      <c r="P7" s="4"/>
      <c r="Q7" s="4"/>
    </row>
    <row r="8" spans="1:17" ht="17.25" customHeight="1">
      <c r="A8" s="4"/>
      <c r="B8" s="308" t="s">
        <v>266</v>
      </c>
      <c r="C8" s="207">
        <v>37464</v>
      </c>
      <c r="D8" s="207">
        <v>37547</v>
      </c>
      <c r="E8" s="207">
        <v>37621</v>
      </c>
      <c r="F8" s="497">
        <v>37728</v>
      </c>
      <c r="G8" s="497">
        <v>37833</v>
      </c>
      <c r="H8" s="497">
        <v>37797</v>
      </c>
      <c r="I8" s="497">
        <v>38108</v>
      </c>
      <c r="J8" s="497">
        <v>38102</v>
      </c>
      <c r="K8" s="497">
        <v>38163</v>
      </c>
      <c r="L8" s="497">
        <v>38271</v>
      </c>
      <c r="M8" s="211">
        <v>38450</v>
      </c>
      <c r="N8" s="211">
        <v>38466</v>
      </c>
      <c r="O8" s="532">
        <f>AVERAGE(C8:N8)</f>
        <v>37962.5</v>
      </c>
      <c r="P8" s="4"/>
      <c r="Q8" s="4"/>
    </row>
    <row r="9" spans="1:17" ht="16.5" customHeight="1">
      <c r="A9" s="4"/>
      <c r="B9" s="308" t="s">
        <v>267</v>
      </c>
      <c r="C9" s="207">
        <v>25542</v>
      </c>
      <c r="D9" s="207">
        <v>25869</v>
      </c>
      <c r="E9" s="207">
        <v>26736</v>
      </c>
      <c r="F9" s="323">
        <v>27728</v>
      </c>
      <c r="G9" s="207">
        <v>28685</v>
      </c>
      <c r="H9" s="211">
        <v>29752</v>
      </c>
      <c r="I9" s="211">
        <v>30741</v>
      </c>
      <c r="J9" s="211">
        <v>31578</v>
      </c>
      <c r="K9" s="528">
        <v>32538</v>
      </c>
      <c r="L9" s="528">
        <v>33842</v>
      </c>
      <c r="M9" s="211">
        <v>34399</v>
      </c>
      <c r="N9" s="211">
        <v>35273</v>
      </c>
      <c r="O9" s="532">
        <f t="shared" ref="O9:O11" si="1">AVERAGE(C9:N9)</f>
        <v>30223.583333333332</v>
      </c>
      <c r="P9" s="4"/>
      <c r="Q9" s="4"/>
    </row>
    <row r="10" spans="1:17" ht="16.5" customHeight="1">
      <c r="A10" s="4"/>
      <c r="B10" s="308" t="s">
        <v>268</v>
      </c>
      <c r="C10" s="207">
        <v>14110</v>
      </c>
      <c r="D10" s="207">
        <v>14063</v>
      </c>
      <c r="E10" s="323">
        <v>13883</v>
      </c>
      <c r="F10" s="207">
        <v>13936</v>
      </c>
      <c r="G10" s="207">
        <v>13793</v>
      </c>
      <c r="H10" s="207">
        <v>13838</v>
      </c>
      <c r="I10" s="207">
        <v>13900</v>
      </c>
      <c r="J10" s="497">
        <v>13913</v>
      </c>
      <c r="K10" s="323">
        <v>13850</v>
      </c>
      <c r="L10" s="323">
        <v>13775</v>
      </c>
      <c r="M10" s="207">
        <v>13721</v>
      </c>
      <c r="N10" s="207">
        <v>13716</v>
      </c>
      <c r="O10" s="532">
        <f t="shared" si="1"/>
        <v>13874.833333333334</v>
      </c>
      <c r="P10" s="4"/>
      <c r="Q10" s="4"/>
    </row>
    <row r="11" spans="1:17" ht="21.75" customHeight="1" thickBot="1">
      <c r="A11" s="4"/>
      <c r="B11" s="393" t="s">
        <v>438</v>
      </c>
      <c r="C11" s="310">
        <v>356569</v>
      </c>
      <c r="D11" s="310">
        <v>344468</v>
      </c>
      <c r="E11" s="310">
        <v>354570</v>
      </c>
      <c r="F11" s="498">
        <v>354031</v>
      </c>
      <c r="G11" s="498">
        <v>358664</v>
      </c>
      <c r="H11" s="498">
        <v>359034</v>
      </c>
      <c r="I11" s="498">
        <v>360453</v>
      </c>
      <c r="J11" s="498">
        <v>363981</v>
      </c>
      <c r="K11" s="529">
        <v>362570</v>
      </c>
      <c r="L11" s="530">
        <v>362389</v>
      </c>
      <c r="M11" s="310">
        <v>362885</v>
      </c>
      <c r="N11" s="310">
        <v>361054</v>
      </c>
      <c r="O11" s="533">
        <f t="shared" si="1"/>
        <v>358389</v>
      </c>
      <c r="P11" s="4"/>
      <c r="Q11" s="4"/>
    </row>
    <row r="12" spans="1:17" ht="13.5" thickTop="1">
      <c r="A12" s="4"/>
      <c r="B12" s="477" t="s">
        <v>413</v>
      </c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 t="s">
        <v>348</v>
      </c>
      <c r="N12" s="214"/>
      <c r="O12" s="214"/>
      <c r="P12" s="4"/>
      <c r="Q12" s="4"/>
    </row>
    <row r="13" spans="1:17">
      <c r="A13" s="4"/>
      <c r="B13" s="479" t="s">
        <v>437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4"/>
      <c r="M13" s="214"/>
      <c r="N13" s="214"/>
      <c r="O13" s="214"/>
      <c r="P13" s="4"/>
      <c r="Q13" s="4"/>
    </row>
    <row r="14" spans="1:17">
      <c r="A14" s="4"/>
      <c r="C14" s="39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302" t="s">
        <v>264</v>
      </c>
      <c r="C15" s="303"/>
      <c r="D15" s="303"/>
      <c r="E15" s="303"/>
      <c r="F15" s="303"/>
      <c r="G15" s="303"/>
      <c r="H15" s="304"/>
      <c r="I15" s="304"/>
      <c r="J15" s="304"/>
      <c r="K15" s="304"/>
      <c r="L15" s="304"/>
      <c r="M15" s="304"/>
      <c r="N15" s="304"/>
      <c r="O15" s="304"/>
      <c r="P15" s="4"/>
      <c r="Q15" s="4"/>
    </row>
    <row r="16" spans="1:17">
      <c r="A16" s="4"/>
      <c r="B16" s="302" t="s">
        <v>414</v>
      </c>
      <c r="C16" s="302"/>
      <c r="D16" s="302"/>
      <c r="E16" s="302"/>
      <c r="F16" s="302"/>
      <c r="G16" s="302"/>
      <c r="H16" s="304"/>
      <c r="I16" s="304"/>
      <c r="J16" s="304"/>
      <c r="K16" s="304"/>
      <c r="L16" s="304"/>
      <c r="M16" s="304"/>
      <c r="N16" s="304"/>
      <c r="O16" s="304"/>
      <c r="P16" s="4"/>
      <c r="Q16" s="4"/>
    </row>
    <row r="17" spans="1:17">
      <c r="A17" s="4"/>
      <c r="B17" s="305">
        <v>2010</v>
      </c>
      <c r="C17" s="305"/>
      <c r="D17" s="305"/>
      <c r="E17" s="305"/>
      <c r="F17" s="305"/>
      <c r="G17" s="305"/>
      <c r="H17" s="304"/>
      <c r="I17" s="304"/>
      <c r="J17" s="304"/>
      <c r="K17" s="304"/>
      <c r="L17" s="304"/>
      <c r="M17" s="304"/>
      <c r="N17" s="304"/>
      <c r="O17" s="304"/>
      <c r="P17" s="4"/>
      <c r="Q17" s="4"/>
    </row>
    <row r="18" spans="1:17" ht="13.5" thickBot="1">
      <c r="A18" s="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4"/>
      <c r="Q18" s="4"/>
    </row>
    <row r="19" spans="1:17" ht="20.25" customHeight="1" thickTop="1">
      <c r="A19" s="4"/>
      <c r="B19" s="306" t="s">
        <v>337</v>
      </c>
      <c r="C19" s="394" t="s">
        <v>0</v>
      </c>
      <c r="D19" s="394" t="s">
        <v>1</v>
      </c>
      <c r="E19" s="394" t="s">
        <v>2</v>
      </c>
      <c r="F19" s="394" t="s">
        <v>3</v>
      </c>
      <c r="G19" s="394" t="s">
        <v>4</v>
      </c>
      <c r="H19" s="394" t="s">
        <v>11</v>
      </c>
      <c r="I19" s="394" t="s">
        <v>5</v>
      </c>
      <c r="J19" s="394" t="s">
        <v>6</v>
      </c>
      <c r="K19" s="394" t="s">
        <v>7</v>
      </c>
      <c r="L19" s="394" t="s">
        <v>8</v>
      </c>
      <c r="M19" s="394" t="s">
        <v>12</v>
      </c>
      <c r="N19" s="394" t="s">
        <v>13</v>
      </c>
      <c r="O19" s="531" t="s">
        <v>434</v>
      </c>
      <c r="P19" s="4"/>
      <c r="Q19" s="4"/>
    </row>
    <row r="20" spans="1:17" ht="23.25" customHeight="1">
      <c r="A20" s="4"/>
      <c r="B20" s="308" t="s">
        <v>421</v>
      </c>
      <c r="C20" s="208">
        <f>+C21+C22+C23+C24</f>
        <v>4857982</v>
      </c>
      <c r="D20" s="208">
        <f t="shared" ref="D20:O20" si="2">+D21+D22+D23+D24</f>
        <v>4758477</v>
      </c>
      <c r="E20" s="208">
        <f t="shared" si="2"/>
        <v>4801541</v>
      </c>
      <c r="F20" s="208">
        <f t="shared" si="2"/>
        <v>4825365</v>
      </c>
      <c r="G20" s="208">
        <f t="shared" si="2"/>
        <v>4769376</v>
      </c>
      <c r="H20" s="208">
        <f t="shared" si="2"/>
        <v>4739206</v>
      </c>
      <c r="I20" s="208">
        <f t="shared" si="2"/>
        <v>4768755</v>
      </c>
      <c r="J20" s="208">
        <f>+J21+J22+J23+J24</f>
        <v>4797628</v>
      </c>
      <c r="K20" s="208">
        <f t="shared" ref="K20:L20" si="3">+K21+K22+K23+K24</f>
        <v>4827921</v>
      </c>
      <c r="L20" s="208">
        <f t="shared" si="3"/>
        <v>4881074</v>
      </c>
      <c r="M20" s="208">
        <f t="shared" si="2"/>
        <v>4917594</v>
      </c>
      <c r="N20" s="208">
        <f t="shared" si="2"/>
        <v>5025816</v>
      </c>
      <c r="O20" s="534">
        <f t="shared" si="2"/>
        <v>4830894.583333333</v>
      </c>
      <c r="P20" s="4"/>
      <c r="Q20" s="4"/>
    </row>
    <row r="21" spans="1:17" ht="15" customHeight="1">
      <c r="A21" s="4"/>
      <c r="B21" s="308" t="s">
        <v>266</v>
      </c>
      <c r="C21" s="207">
        <v>1978936</v>
      </c>
      <c r="D21" s="207">
        <v>1967710</v>
      </c>
      <c r="E21" s="207">
        <v>1971774</v>
      </c>
      <c r="F21" s="481">
        <v>1974509</v>
      </c>
      <c r="G21" s="481">
        <v>1962596</v>
      </c>
      <c r="H21" s="481">
        <v>1938240</v>
      </c>
      <c r="I21" s="481">
        <v>1949483</v>
      </c>
      <c r="J21" s="497">
        <v>1957891</v>
      </c>
      <c r="K21" s="481">
        <v>1961576</v>
      </c>
      <c r="L21" s="481">
        <v>1971256</v>
      </c>
      <c r="M21" s="211">
        <v>1988596</v>
      </c>
      <c r="N21" s="211">
        <v>2050555</v>
      </c>
      <c r="O21" s="532">
        <f>AVERAGE(C21:N21)</f>
        <v>1972760.1666666667</v>
      </c>
      <c r="P21" s="4"/>
      <c r="Q21" s="4"/>
    </row>
    <row r="22" spans="1:17" ht="16.5" customHeight="1">
      <c r="A22" s="4"/>
      <c r="B22" s="308" t="s">
        <v>267</v>
      </c>
      <c r="C22" s="207">
        <v>1241841</v>
      </c>
      <c r="D22" s="207">
        <v>1244490</v>
      </c>
      <c r="E22" s="207">
        <v>1260168</v>
      </c>
      <c r="F22" s="323">
        <v>1264595</v>
      </c>
      <c r="G22" s="207">
        <v>1264799</v>
      </c>
      <c r="H22" s="211">
        <v>1268617</v>
      </c>
      <c r="I22" s="211">
        <v>1279580</v>
      </c>
      <c r="J22" s="211">
        <v>1299560</v>
      </c>
      <c r="K22" s="211">
        <v>1314329</v>
      </c>
      <c r="L22" s="211">
        <v>1356622</v>
      </c>
      <c r="M22" s="211">
        <v>1394132</v>
      </c>
      <c r="N22" s="211">
        <v>1417581</v>
      </c>
      <c r="O22" s="532">
        <f t="shared" ref="O22:O24" si="4">AVERAGE(C22:N22)</f>
        <v>1300526.1666666667</v>
      </c>
      <c r="P22" s="4"/>
      <c r="Q22" s="4"/>
    </row>
    <row r="23" spans="1:17" ht="18" customHeight="1">
      <c r="A23" s="4"/>
      <c r="B23" s="308" t="s">
        <v>268</v>
      </c>
      <c r="C23" s="207">
        <v>530987</v>
      </c>
      <c r="D23" s="207">
        <v>537097</v>
      </c>
      <c r="E23" s="323">
        <v>541505</v>
      </c>
      <c r="F23" s="207">
        <v>563986</v>
      </c>
      <c r="G23" s="207">
        <v>527885</v>
      </c>
      <c r="H23" s="207">
        <v>528314</v>
      </c>
      <c r="I23" s="207">
        <v>521507</v>
      </c>
      <c r="J23" s="207">
        <v>520008</v>
      </c>
      <c r="K23" s="207">
        <v>521164</v>
      </c>
      <c r="L23" s="207">
        <v>518800</v>
      </c>
      <c r="M23" s="211">
        <v>520448</v>
      </c>
      <c r="N23" s="211">
        <v>531367</v>
      </c>
      <c r="O23" s="532">
        <f t="shared" si="4"/>
        <v>530255.66666666663</v>
      </c>
      <c r="P23" s="4"/>
      <c r="Q23" s="4"/>
    </row>
    <row r="24" spans="1:17" ht="18.75" customHeight="1" thickBot="1">
      <c r="A24" s="4"/>
      <c r="B24" s="393" t="s">
        <v>438</v>
      </c>
      <c r="C24" s="310">
        <v>1106218</v>
      </c>
      <c r="D24" s="310">
        <v>1009180</v>
      </c>
      <c r="E24" s="310">
        <v>1028094</v>
      </c>
      <c r="F24" s="480">
        <v>1022275</v>
      </c>
      <c r="G24" s="480">
        <v>1014096</v>
      </c>
      <c r="H24" s="499">
        <v>1004035</v>
      </c>
      <c r="I24" s="498">
        <v>1018185</v>
      </c>
      <c r="J24" s="310">
        <v>1020169</v>
      </c>
      <c r="K24" s="310">
        <v>1030852</v>
      </c>
      <c r="L24" s="527">
        <v>1034396</v>
      </c>
      <c r="M24" s="310">
        <v>1014418</v>
      </c>
      <c r="N24" s="310">
        <v>1026313</v>
      </c>
      <c r="O24" s="533">
        <f t="shared" si="4"/>
        <v>1027352.5833333334</v>
      </c>
      <c r="P24" s="4"/>
      <c r="Q24" s="4"/>
    </row>
    <row r="25" spans="1:17" ht="13.5" thickTop="1">
      <c r="A25" s="4"/>
      <c r="B25" s="482" t="s">
        <v>415</v>
      </c>
      <c r="C25" s="311"/>
      <c r="D25" s="311"/>
      <c r="E25" s="311"/>
      <c r="F25" s="311"/>
      <c r="G25" s="311"/>
      <c r="H25" s="312"/>
      <c r="I25" s="312"/>
      <c r="J25" s="312"/>
      <c r="K25" s="312"/>
      <c r="L25" s="313"/>
      <c r="M25" s="313"/>
      <c r="N25" s="313"/>
      <c r="O25" s="313"/>
      <c r="P25" s="4"/>
      <c r="Q25" s="4"/>
    </row>
    <row r="26" spans="1:17" ht="15" customHeight="1">
      <c r="A26" s="4"/>
      <c r="B26" s="479" t="s">
        <v>437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8" spans="1:17">
      <c r="B28" s="302"/>
      <c r="C28" s="332"/>
      <c r="D28" s="332"/>
      <c r="E28" s="332"/>
      <c r="F28" s="332"/>
      <c r="G28" s="332"/>
      <c r="H28" s="333"/>
      <c r="I28" s="333"/>
      <c r="J28" s="333"/>
      <c r="K28" s="333"/>
      <c r="L28" s="304"/>
      <c r="M28" s="304"/>
      <c r="N28" s="304"/>
      <c r="O28" s="304"/>
    </row>
    <row r="29" spans="1:17">
      <c r="B29" s="302"/>
      <c r="C29" s="302"/>
      <c r="D29" s="302"/>
      <c r="E29" s="302"/>
      <c r="F29" s="302"/>
      <c r="G29" s="302"/>
      <c r="H29" s="333"/>
      <c r="I29" s="333"/>
      <c r="J29" s="333"/>
      <c r="K29" s="333"/>
      <c r="L29" s="304"/>
      <c r="M29" s="304"/>
      <c r="N29" s="304"/>
      <c r="O29" s="304"/>
    </row>
    <row r="30" spans="1:17">
      <c r="B30" s="305"/>
      <c r="C30" s="305"/>
      <c r="D30" s="305"/>
      <c r="E30" s="305"/>
      <c r="F30" s="305"/>
      <c r="G30" s="305"/>
      <c r="H30" s="333"/>
      <c r="I30" s="333"/>
      <c r="J30" s="333"/>
      <c r="K30" s="333"/>
      <c r="L30" s="333"/>
      <c r="M30" s="333"/>
      <c r="N30" s="333"/>
      <c r="O30" s="333"/>
    </row>
    <row r="31" spans="1:17">
      <c r="B31" s="305"/>
      <c r="C31" s="305"/>
      <c r="D31" s="305"/>
      <c r="E31" s="305"/>
      <c r="F31" s="305"/>
      <c r="G31" s="305"/>
      <c r="H31" s="155"/>
      <c r="I31" s="155"/>
      <c r="J31" s="155"/>
      <c r="K31" s="155"/>
      <c r="L31" s="155"/>
      <c r="M31" s="155"/>
      <c r="N31" s="155"/>
      <c r="O31" s="155"/>
    </row>
    <row r="32" spans="1:17">
      <c r="B32" s="335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</row>
    <row r="33" spans="2:15">
      <c r="B33" s="3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2:15">
      <c r="B34" s="308"/>
      <c r="C34" s="207"/>
      <c r="D34" s="207"/>
      <c r="E34" s="207"/>
      <c r="F34" s="207"/>
      <c r="G34" s="207"/>
      <c r="H34" s="155"/>
      <c r="I34" s="155"/>
      <c r="J34" s="155"/>
      <c r="K34" s="155"/>
      <c r="L34" s="155"/>
      <c r="M34" s="155"/>
      <c r="N34" s="155"/>
      <c r="O34" s="155"/>
    </row>
    <row r="35" spans="2:15">
      <c r="B35" s="308"/>
      <c r="C35" s="207"/>
      <c r="D35" s="207"/>
      <c r="E35" s="207"/>
      <c r="F35" s="323"/>
      <c r="G35" s="207"/>
      <c r="H35" s="155"/>
      <c r="I35" s="155"/>
      <c r="J35" s="155"/>
      <c r="K35" s="155"/>
      <c r="L35" s="155"/>
      <c r="M35" s="155"/>
      <c r="N35" s="155"/>
      <c r="O35" s="155"/>
    </row>
    <row r="36" spans="2:15">
      <c r="B36" s="308"/>
      <c r="C36" s="207"/>
      <c r="D36" s="207"/>
      <c r="E36" s="207"/>
      <c r="F36" s="207"/>
      <c r="G36" s="207"/>
      <c r="H36" s="155"/>
      <c r="I36" s="155"/>
      <c r="J36" s="155"/>
      <c r="K36" s="155"/>
      <c r="L36" s="155"/>
      <c r="M36" s="155"/>
      <c r="N36" s="155"/>
      <c r="O36" s="155"/>
    </row>
    <row r="37" spans="2:15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  <row r="38" spans="2:15">
      <c r="C38" s="11"/>
      <c r="D38" s="11"/>
      <c r="E38" s="11"/>
      <c r="F38" s="11"/>
      <c r="G38" s="11"/>
      <c r="H38" s="11"/>
      <c r="I38" s="11"/>
      <c r="J38" s="11"/>
      <c r="K38" s="11"/>
    </row>
    <row r="39" spans="2:15">
      <c r="C39" s="11"/>
      <c r="D39" s="11"/>
      <c r="E39" s="11"/>
      <c r="F39" s="11"/>
      <c r="G39" s="11"/>
      <c r="H39" s="11"/>
      <c r="I39" s="11"/>
      <c r="J39" s="11"/>
      <c r="K39" s="11"/>
    </row>
  </sheetData>
  <phoneticPr fontId="33" type="noConversion"/>
  <hyperlinks>
    <hyperlink ref="C1" location="INDICE!C3" display="Volver al Indice"/>
  </hyperlinks>
  <pageMargins left="0.47244094488188981" right="0.74803149606299213" top="0.78740157480314965" bottom="0.98425196850393704" header="0" footer="0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opLeftCell="F22" workbookViewId="0">
      <selection activeCell="B22" sqref="B22"/>
    </sheetView>
  </sheetViews>
  <sheetFormatPr baseColWidth="10" defaultRowHeight="12.75"/>
  <cols>
    <col min="1" max="1" width="4.7109375" customWidth="1"/>
    <col min="2" max="2" width="32.7109375" customWidth="1"/>
  </cols>
  <sheetData>
    <row r="1" spans="1:17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"/>
      <c r="B2" s="287" t="s">
        <v>262</v>
      </c>
      <c r="C2" s="215"/>
      <c r="D2" s="215"/>
      <c r="E2" s="215"/>
      <c r="F2" s="215"/>
      <c r="G2" s="215"/>
      <c r="H2" s="304"/>
      <c r="I2" s="304"/>
      <c r="J2" s="304"/>
      <c r="K2" s="304"/>
      <c r="L2" s="304"/>
      <c r="M2" s="304"/>
      <c r="N2" s="304"/>
      <c r="O2" s="304"/>
      <c r="P2" s="4"/>
      <c r="Q2" s="4"/>
    </row>
    <row r="3" spans="1:17" ht="15">
      <c r="A3" s="4"/>
      <c r="B3" s="287">
        <v>2010</v>
      </c>
      <c r="C3" s="215"/>
      <c r="D3" s="215"/>
      <c r="E3" s="215"/>
      <c r="F3" s="215"/>
      <c r="G3" s="215"/>
      <c r="H3" s="304"/>
      <c r="I3" s="304"/>
      <c r="J3" s="304"/>
      <c r="K3" s="304"/>
      <c r="L3" s="304"/>
      <c r="M3" s="304"/>
      <c r="N3" s="304"/>
      <c r="O3" s="304"/>
      <c r="P3" s="4"/>
      <c r="Q3" s="4"/>
    </row>
    <row r="4" spans="1:17" ht="13.5" thickBot="1">
      <c r="A4" s="4"/>
      <c r="B4" s="214"/>
      <c r="C4" s="5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4"/>
      <c r="Q4" s="4"/>
    </row>
    <row r="5" spans="1:17" ht="26.25" customHeight="1" thickTop="1">
      <c r="A5" s="4"/>
      <c r="B5" s="314" t="s">
        <v>270</v>
      </c>
      <c r="C5" s="307" t="s">
        <v>0</v>
      </c>
      <c r="D5" s="307" t="s">
        <v>1</v>
      </c>
      <c r="E5" s="307" t="s">
        <v>2</v>
      </c>
      <c r="F5" s="307" t="s">
        <v>3</v>
      </c>
      <c r="G5" s="307" t="s">
        <v>4</v>
      </c>
      <c r="H5" s="307" t="s">
        <v>11</v>
      </c>
      <c r="I5" s="307" t="s">
        <v>5</v>
      </c>
      <c r="J5" s="307" t="s">
        <v>6</v>
      </c>
      <c r="K5" s="307" t="s">
        <v>7</v>
      </c>
      <c r="L5" s="307" t="s">
        <v>8</v>
      </c>
      <c r="M5" s="307" t="s">
        <v>12</v>
      </c>
      <c r="N5" s="307" t="s">
        <v>13</v>
      </c>
      <c r="O5" s="531" t="s">
        <v>434</v>
      </c>
      <c r="P5" s="4"/>
      <c r="Q5" s="4"/>
    </row>
    <row r="6" spans="1:17" ht="18" customHeight="1">
      <c r="A6" s="4"/>
      <c r="B6" s="315" t="s">
        <v>271</v>
      </c>
      <c r="C6" s="316">
        <f t="shared" ref="C6:L6" si="0">+C7+C8+C9</f>
        <v>18956</v>
      </c>
      <c r="D6" s="316">
        <f t="shared" si="0"/>
        <v>17970</v>
      </c>
      <c r="E6" s="316">
        <f t="shared" si="0"/>
        <v>21858</v>
      </c>
      <c r="F6" s="316">
        <f t="shared" si="0"/>
        <v>21139</v>
      </c>
      <c r="G6" s="316">
        <f t="shared" si="0"/>
        <v>21236</v>
      </c>
      <c r="H6" s="316">
        <f t="shared" si="0"/>
        <v>21268</v>
      </c>
      <c r="I6" s="316">
        <f t="shared" si="0"/>
        <v>20562</v>
      </c>
      <c r="J6" s="316">
        <f t="shared" si="0"/>
        <v>22393</v>
      </c>
      <c r="K6" s="316">
        <f t="shared" si="0"/>
        <v>18908</v>
      </c>
      <c r="L6" s="316">
        <f t="shared" si="0"/>
        <v>22505</v>
      </c>
      <c r="M6" s="316">
        <f t="shared" ref="M6:N6" si="1">+M7+M8+M9</f>
        <v>24679</v>
      </c>
      <c r="N6" s="316">
        <f t="shared" si="1"/>
        <v>22664</v>
      </c>
      <c r="O6" s="534">
        <f>AVERAGE(C6:N6)</f>
        <v>21178.166666666668</v>
      </c>
      <c r="P6" s="4"/>
      <c r="Q6" s="4"/>
    </row>
    <row r="7" spans="1:17" ht="18" customHeight="1">
      <c r="A7" s="4"/>
      <c r="B7" s="317" t="s">
        <v>266</v>
      </c>
      <c r="C7" s="318">
        <f t="shared" ref="C7:J7" si="2">+C11+C15</f>
        <v>9947</v>
      </c>
      <c r="D7" s="318">
        <f t="shared" si="2"/>
        <v>9216</v>
      </c>
      <c r="E7" s="318">
        <f t="shared" si="2"/>
        <v>11523</v>
      </c>
      <c r="F7" s="318">
        <f t="shared" si="2"/>
        <v>11096</v>
      </c>
      <c r="G7" s="318">
        <f t="shared" si="2"/>
        <v>10796</v>
      </c>
      <c r="H7" s="318">
        <f t="shared" si="2"/>
        <v>10952</v>
      </c>
      <c r="I7" s="318">
        <f t="shared" si="2"/>
        <v>10500</v>
      </c>
      <c r="J7" s="318">
        <f t="shared" si="2"/>
        <v>11374</v>
      </c>
      <c r="K7" s="318">
        <f t="shared" ref="K7:L7" si="3">+K11+K15</f>
        <v>9661</v>
      </c>
      <c r="L7" s="318">
        <f t="shared" si="3"/>
        <v>11271</v>
      </c>
      <c r="M7" s="318">
        <f t="shared" ref="M7:N7" si="4">+M11+M15</f>
        <v>12652</v>
      </c>
      <c r="N7" s="318">
        <f t="shared" si="4"/>
        <v>11520</v>
      </c>
      <c r="O7" s="534">
        <f t="shared" ref="O7:O17" si="5">AVERAGE(C7:N7)</f>
        <v>10875.666666666666</v>
      </c>
      <c r="P7" s="4"/>
      <c r="Q7" s="4"/>
    </row>
    <row r="8" spans="1:17" ht="18" customHeight="1">
      <c r="A8" s="4"/>
      <c r="B8" s="308" t="s">
        <v>267</v>
      </c>
      <c r="C8" s="208">
        <f t="shared" ref="C8:F9" si="6">+C12+C16</f>
        <v>5985</v>
      </c>
      <c r="D8" s="208">
        <f t="shared" si="6"/>
        <v>5744</v>
      </c>
      <c r="E8" s="208">
        <f t="shared" si="6"/>
        <v>6953</v>
      </c>
      <c r="F8" s="208">
        <f t="shared" ref="F8:H9" si="7">+F12+F16</f>
        <v>6877</v>
      </c>
      <c r="G8" s="208">
        <f t="shared" si="7"/>
        <v>6991</v>
      </c>
      <c r="H8" s="208">
        <f t="shared" si="7"/>
        <v>6937</v>
      </c>
      <c r="I8" s="208">
        <f t="shared" ref="I8:J8" si="8">+I12+I16</f>
        <v>6893</v>
      </c>
      <c r="J8" s="208">
        <f t="shared" si="8"/>
        <v>7612</v>
      </c>
      <c r="K8" s="208">
        <f t="shared" ref="K8:L8" si="9">+K12+K16</f>
        <v>6401</v>
      </c>
      <c r="L8" s="208">
        <f t="shared" si="9"/>
        <v>7709</v>
      </c>
      <c r="M8" s="208">
        <f t="shared" ref="M8:N8" si="10">+M12+M16</f>
        <v>8270</v>
      </c>
      <c r="N8" s="208">
        <f t="shared" si="10"/>
        <v>7699</v>
      </c>
      <c r="O8" s="532">
        <f t="shared" si="5"/>
        <v>7005.916666666667</v>
      </c>
      <c r="P8" s="4"/>
      <c r="Q8" s="4"/>
    </row>
    <row r="9" spans="1:17" ht="18" customHeight="1">
      <c r="A9" s="4"/>
      <c r="B9" s="308" t="s">
        <v>268</v>
      </c>
      <c r="C9" s="319">
        <f t="shared" si="6"/>
        <v>3024</v>
      </c>
      <c r="D9" s="319">
        <f t="shared" si="6"/>
        <v>3010</v>
      </c>
      <c r="E9" s="319">
        <f t="shared" si="6"/>
        <v>3382</v>
      </c>
      <c r="F9" s="319">
        <f t="shared" si="6"/>
        <v>3166</v>
      </c>
      <c r="G9" s="319">
        <f t="shared" si="7"/>
        <v>3449</v>
      </c>
      <c r="H9" s="319">
        <f t="shared" si="7"/>
        <v>3379</v>
      </c>
      <c r="I9" s="319">
        <f t="shared" ref="I9:J9" si="11">+I13+I17</f>
        <v>3169</v>
      </c>
      <c r="J9" s="319">
        <f t="shared" si="11"/>
        <v>3407</v>
      </c>
      <c r="K9" s="319">
        <f t="shared" ref="K9:L9" si="12">+K13+K17</f>
        <v>2846</v>
      </c>
      <c r="L9" s="319">
        <f t="shared" si="12"/>
        <v>3525</v>
      </c>
      <c r="M9" s="319">
        <f t="shared" ref="M9:N9" si="13">+M13+M17</f>
        <v>3757</v>
      </c>
      <c r="N9" s="319">
        <f t="shared" si="13"/>
        <v>3445</v>
      </c>
      <c r="O9" s="203">
        <f t="shared" si="5"/>
        <v>3296.5833333333335</v>
      </c>
      <c r="P9" s="4"/>
      <c r="Q9" s="4"/>
    </row>
    <row r="10" spans="1:17" ht="18" customHeight="1">
      <c r="A10" s="4"/>
      <c r="B10" s="315" t="s">
        <v>272</v>
      </c>
      <c r="C10" s="316">
        <f t="shared" ref="C10:L10" si="14">+C11+C12+C13</f>
        <v>15621</v>
      </c>
      <c r="D10" s="316">
        <f t="shared" si="14"/>
        <v>14974</v>
      </c>
      <c r="E10" s="316">
        <f t="shared" si="14"/>
        <v>17679</v>
      </c>
      <c r="F10" s="316">
        <f t="shared" si="14"/>
        <v>16934</v>
      </c>
      <c r="G10" s="316">
        <f t="shared" si="14"/>
        <v>17120</v>
      </c>
      <c r="H10" s="316">
        <f t="shared" si="14"/>
        <v>16990</v>
      </c>
      <c r="I10" s="316">
        <f t="shared" si="14"/>
        <v>16438</v>
      </c>
      <c r="J10" s="316">
        <f t="shared" si="14"/>
        <v>18103</v>
      </c>
      <c r="K10" s="316">
        <f t="shared" si="14"/>
        <v>15212</v>
      </c>
      <c r="L10" s="316">
        <f t="shared" si="14"/>
        <v>18149</v>
      </c>
      <c r="M10" s="316">
        <f t="shared" ref="M10:N10" si="15">+M11+M12+M13</f>
        <v>20088</v>
      </c>
      <c r="N10" s="316">
        <f t="shared" si="15"/>
        <v>18461</v>
      </c>
      <c r="O10" s="534">
        <f t="shared" si="5"/>
        <v>17147.416666666668</v>
      </c>
      <c r="P10" s="4"/>
      <c r="Q10" s="4"/>
    </row>
    <row r="11" spans="1:17" ht="18" customHeight="1">
      <c r="A11" s="4"/>
      <c r="B11" s="308" t="s">
        <v>266</v>
      </c>
      <c r="C11" s="207">
        <v>8171</v>
      </c>
      <c r="D11" s="207">
        <v>7689</v>
      </c>
      <c r="E11" s="207">
        <v>9270</v>
      </c>
      <c r="F11" s="497">
        <v>8955</v>
      </c>
      <c r="G11" s="497">
        <v>8722</v>
      </c>
      <c r="H11" s="497">
        <v>8780</v>
      </c>
      <c r="I11" s="497">
        <v>8413</v>
      </c>
      <c r="J11" s="497">
        <v>9210</v>
      </c>
      <c r="K11" s="497">
        <v>7736</v>
      </c>
      <c r="L11" s="497">
        <v>9147</v>
      </c>
      <c r="M11" s="497">
        <v>10255</v>
      </c>
      <c r="N11" s="211">
        <v>9277</v>
      </c>
      <c r="O11" s="534">
        <f t="shared" si="5"/>
        <v>8802.0833333333339</v>
      </c>
      <c r="P11" s="4"/>
      <c r="Q11" s="4"/>
    </row>
    <row r="12" spans="1:17" ht="18" customHeight="1">
      <c r="A12" s="4"/>
      <c r="B12" s="308" t="s">
        <v>267</v>
      </c>
      <c r="C12" s="207">
        <v>4939</v>
      </c>
      <c r="D12" s="207">
        <v>4721</v>
      </c>
      <c r="E12" s="207">
        <v>5635</v>
      </c>
      <c r="F12" s="323">
        <v>5420</v>
      </c>
      <c r="G12" s="207">
        <v>5544</v>
      </c>
      <c r="H12" s="211">
        <v>5475</v>
      </c>
      <c r="I12" s="211">
        <v>5417</v>
      </c>
      <c r="J12" s="211">
        <v>6077</v>
      </c>
      <c r="K12" s="528">
        <v>5122</v>
      </c>
      <c r="L12" s="528">
        <v>6115</v>
      </c>
      <c r="M12" s="211">
        <v>6743</v>
      </c>
      <c r="N12" s="211">
        <v>6371</v>
      </c>
      <c r="O12" s="532">
        <f t="shared" si="5"/>
        <v>5631.583333333333</v>
      </c>
      <c r="P12" s="4"/>
      <c r="Q12" s="4"/>
    </row>
    <row r="13" spans="1:17" ht="18" customHeight="1">
      <c r="A13" s="4"/>
      <c r="B13" s="308" t="s">
        <v>268</v>
      </c>
      <c r="C13" s="207">
        <v>2511</v>
      </c>
      <c r="D13" s="207">
        <v>2564</v>
      </c>
      <c r="E13" s="207">
        <v>2774</v>
      </c>
      <c r="F13" s="207">
        <v>2559</v>
      </c>
      <c r="G13" s="207">
        <v>2854</v>
      </c>
      <c r="H13" s="211">
        <v>2735</v>
      </c>
      <c r="I13" s="211">
        <v>2608</v>
      </c>
      <c r="J13" s="211">
        <v>2816</v>
      </c>
      <c r="K13" s="528">
        <v>2354</v>
      </c>
      <c r="L13" s="528">
        <v>2887</v>
      </c>
      <c r="M13" s="211">
        <v>3090</v>
      </c>
      <c r="N13" s="211">
        <v>2813</v>
      </c>
      <c r="O13" s="203">
        <f t="shared" si="5"/>
        <v>2713.75</v>
      </c>
      <c r="P13" s="4"/>
      <c r="Q13" s="4"/>
    </row>
    <row r="14" spans="1:17" ht="18" customHeight="1">
      <c r="A14" s="4"/>
      <c r="B14" s="315" t="s">
        <v>273</v>
      </c>
      <c r="C14" s="316">
        <f t="shared" ref="C14:N14" si="16">+C15+C16+C17</f>
        <v>3335</v>
      </c>
      <c r="D14" s="316">
        <f t="shared" si="16"/>
        <v>2996</v>
      </c>
      <c r="E14" s="316">
        <f t="shared" si="16"/>
        <v>4179</v>
      </c>
      <c r="F14" s="316">
        <f t="shared" si="16"/>
        <v>4205</v>
      </c>
      <c r="G14" s="316">
        <f t="shared" si="16"/>
        <v>4116</v>
      </c>
      <c r="H14" s="316">
        <f t="shared" si="16"/>
        <v>4278</v>
      </c>
      <c r="I14" s="316">
        <f t="shared" si="16"/>
        <v>4124</v>
      </c>
      <c r="J14" s="316">
        <f t="shared" si="16"/>
        <v>4290</v>
      </c>
      <c r="K14" s="316">
        <f t="shared" si="16"/>
        <v>3696</v>
      </c>
      <c r="L14" s="316">
        <f t="shared" si="16"/>
        <v>4356</v>
      </c>
      <c r="M14" s="316">
        <f t="shared" si="16"/>
        <v>4591</v>
      </c>
      <c r="N14" s="316">
        <f t="shared" si="16"/>
        <v>4203</v>
      </c>
      <c r="O14" s="534">
        <f t="shared" si="5"/>
        <v>4030.75</v>
      </c>
      <c r="P14" s="4"/>
      <c r="Q14" s="4"/>
    </row>
    <row r="15" spans="1:17" ht="18" customHeight="1">
      <c r="A15" s="4"/>
      <c r="B15" s="308" t="s">
        <v>266</v>
      </c>
      <c r="C15" s="207">
        <v>1776</v>
      </c>
      <c r="D15" s="207">
        <v>1527</v>
      </c>
      <c r="E15" s="207">
        <v>2253</v>
      </c>
      <c r="F15" s="497">
        <v>2141</v>
      </c>
      <c r="G15" s="497">
        <v>2074</v>
      </c>
      <c r="H15" s="497">
        <v>2172</v>
      </c>
      <c r="I15" s="497">
        <v>2087</v>
      </c>
      <c r="J15" s="497">
        <v>2164</v>
      </c>
      <c r="K15" s="497">
        <v>1925</v>
      </c>
      <c r="L15" s="497">
        <v>2124</v>
      </c>
      <c r="M15" s="207">
        <v>2397</v>
      </c>
      <c r="N15" s="207">
        <v>2243</v>
      </c>
      <c r="O15" s="534">
        <f t="shared" si="5"/>
        <v>2073.5833333333335</v>
      </c>
      <c r="P15" s="4"/>
      <c r="Q15" s="4"/>
    </row>
    <row r="16" spans="1:17" ht="18" customHeight="1">
      <c r="A16" s="4"/>
      <c r="B16" s="308" t="s">
        <v>267</v>
      </c>
      <c r="C16" s="207">
        <v>1046</v>
      </c>
      <c r="D16" s="207">
        <v>1023</v>
      </c>
      <c r="E16" s="207">
        <v>1318</v>
      </c>
      <c r="F16" s="323">
        <v>1457</v>
      </c>
      <c r="G16" s="207">
        <v>1447</v>
      </c>
      <c r="H16" s="211">
        <v>1462</v>
      </c>
      <c r="I16" s="211">
        <v>1476</v>
      </c>
      <c r="J16" s="211">
        <v>1535</v>
      </c>
      <c r="K16" s="528">
        <v>1279</v>
      </c>
      <c r="L16" s="528">
        <v>1594</v>
      </c>
      <c r="M16" s="207">
        <v>1527</v>
      </c>
      <c r="N16" s="207">
        <v>1328</v>
      </c>
      <c r="O16" s="532">
        <f t="shared" si="5"/>
        <v>1374.3333333333333</v>
      </c>
      <c r="P16" s="4"/>
      <c r="Q16" s="4"/>
    </row>
    <row r="17" spans="1:17" ht="18" customHeight="1" thickBot="1">
      <c r="A17" s="4"/>
      <c r="B17" s="309" t="s">
        <v>268</v>
      </c>
      <c r="C17" s="310">
        <v>513</v>
      </c>
      <c r="D17" s="310">
        <v>446</v>
      </c>
      <c r="E17" s="310">
        <v>608</v>
      </c>
      <c r="F17" s="71">
        <v>607</v>
      </c>
      <c r="G17" s="310">
        <v>595</v>
      </c>
      <c r="H17" s="310">
        <v>644</v>
      </c>
      <c r="I17" s="310">
        <v>561</v>
      </c>
      <c r="J17" s="310">
        <v>591</v>
      </c>
      <c r="K17" s="529">
        <v>492</v>
      </c>
      <c r="L17" s="529">
        <v>638</v>
      </c>
      <c r="M17" s="310">
        <v>667</v>
      </c>
      <c r="N17" s="310">
        <v>632</v>
      </c>
      <c r="O17" s="533">
        <f t="shared" si="5"/>
        <v>582.83333333333337</v>
      </c>
      <c r="P17" s="4"/>
      <c r="Q17" s="4"/>
    </row>
    <row r="18" spans="1:17" ht="13.5" thickTop="1">
      <c r="A18" s="4"/>
      <c r="B18" s="478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N20" s="2" t="s">
        <v>9</v>
      </c>
      <c r="O20" s="2"/>
      <c r="P20" s="4"/>
      <c r="Q20" s="4"/>
    </row>
    <row r="21" spans="1:17" ht="15">
      <c r="A21" s="4"/>
      <c r="B21" s="113" t="s">
        <v>274</v>
      </c>
      <c r="C21" s="320"/>
      <c r="D21" s="320"/>
      <c r="E21" s="320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4"/>
      <c r="Q21" s="4"/>
    </row>
    <row r="22" spans="1:17" ht="15">
      <c r="A22" s="4"/>
      <c r="B22" s="113">
        <v>2010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4"/>
      <c r="Q22" s="4"/>
    </row>
    <row r="23" spans="1:17" ht="13.5" thickBot="1">
      <c r="A23" s="4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4"/>
      <c r="Q23" s="4"/>
    </row>
    <row r="24" spans="1:17" ht="27" customHeight="1" thickTop="1">
      <c r="A24" s="4"/>
      <c r="B24" s="321" t="s">
        <v>265</v>
      </c>
      <c r="C24" s="420" t="s">
        <v>0</v>
      </c>
      <c r="D24" s="420" t="s">
        <v>1</v>
      </c>
      <c r="E24" s="420" t="s">
        <v>2</v>
      </c>
      <c r="F24" s="420" t="s">
        <v>3</v>
      </c>
      <c r="G24" s="420" t="s">
        <v>4</v>
      </c>
      <c r="H24" s="420" t="s">
        <v>11</v>
      </c>
      <c r="I24" s="420" t="s">
        <v>5</v>
      </c>
      <c r="J24" s="420" t="s">
        <v>6</v>
      </c>
      <c r="K24" s="420" t="s">
        <v>7</v>
      </c>
      <c r="L24" s="420" t="s">
        <v>8</v>
      </c>
      <c r="M24" s="420" t="s">
        <v>12</v>
      </c>
      <c r="N24" s="420" t="s">
        <v>13</v>
      </c>
      <c r="O24" s="531" t="s">
        <v>434</v>
      </c>
      <c r="P24" s="4"/>
      <c r="Q24" s="4"/>
    </row>
    <row r="25" spans="1:17" ht="18" customHeight="1">
      <c r="A25" s="4"/>
      <c r="B25" s="322" t="s">
        <v>275</v>
      </c>
      <c r="C25" s="316">
        <f t="shared" ref="C25:J25" si="17">+C26+C27+C28</f>
        <v>287975</v>
      </c>
      <c r="D25" s="316">
        <f t="shared" si="17"/>
        <v>274183</v>
      </c>
      <c r="E25" s="316">
        <f t="shared" si="17"/>
        <v>306158</v>
      </c>
      <c r="F25" s="316">
        <f t="shared" si="17"/>
        <v>305765</v>
      </c>
      <c r="G25" s="316">
        <f t="shared" si="17"/>
        <v>321236</v>
      </c>
      <c r="H25" s="316">
        <f t="shared" si="17"/>
        <v>321024</v>
      </c>
      <c r="I25" s="316">
        <f t="shared" si="17"/>
        <v>320563</v>
      </c>
      <c r="J25" s="316">
        <f t="shared" si="17"/>
        <v>332286</v>
      </c>
      <c r="K25" s="316">
        <f t="shared" ref="K25:L25" si="18">+K26+K27+K28</f>
        <v>296929</v>
      </c>
      <c r="L25" s="316">
        <f t="shared" si="18"/>
        <v>332623</v>
      </c>
      <c r="M25" s="316">
        <f t="shared" ref="M25:N25" si="19">+M26+M27+M28</f>
        <v>343681</v>
      </c>
      <c r="N25" s="316">
        <f t="shared" si="19"/>
        <v>351287</v>
      </c>
      <c r="O25" s="534">
        <f>AVERAGE(C25:N25)</f>
        <v>316142.5</v>
      </c>
      <c r="P25" s="4"/>
      <c r="Q25" s="4"/>
    </row>
    <row r="26" spans="1:17" ht="18" customHeight="1">
      <c r="A26" s="4"/>
      <c r="B26" s="308" t="s">
        <v>266</v>
      </c>
      <c r="C26" s="318">
        <f t="shared" ref="C26:J26" si="20">+C30+C34</f>
        <v>148979</v>
      </c>
      <c r="D26" s="318">
        <f t="shared" si="20"/>
        <v>140507</v>
      </c>
      <c r="E26" s="318">
        <f t="shared" si="20"/>
        <v>155626</v>
      </c>
      <c r="F26" s="318">
        <f t="shared" si="20"/>
        <v>156488</v>
      </c>
      <c r="G26" s="318">
        <f t="shared" si="20"/>
        <v>161390</v>
      </c>
      <c r="H26" s="318">
        <f t="shared" si="20"/>
        <v>160505</v>
      </c>
      <c r="I26" s="318">
        <f t="shared" si="20"/>
        <v>158485</v>
      </c>
      <c r="J26" s="318">
        <f t="shared" si="20"/>
        <v>163418</v>
      </c>
      <c r="K26" s="318">
        <f t="shared" ref="K26:L26" si="21">+K30+K34</f>
        <v>143077</v>
      </c>
      <c r="L26" s="318">
        <f t="shared" si="21"/>
        <v>160160</v>
      </c>
      <c r="M26" s="318">
        <f t="shared" ref="M26:N26" si="22">+M30+M34</f>
        <v>166864</v>
      </c>
      <c r="N26" s="318">
        <f t="shared" si="22"/>
        <v>169280</v>
      </c>
      <c r="O26" s="534">
        <f t="shared" ref="O26:O36" si="23">AVERAGE(C26:N26)</f>
        <v>157064.91666666666</v>
      </c>
      <c r="P26" s="4"/>
      <c r="Q26" s="4"/>
    </row>
    <row r="27" spans="1:17" ht="18" customHeight="1">
      <c r="A27" s="4"/>
      <c r="B27" s="308" t="s">
        <v>267</v>
      </c>
      <c r="C27" s="208">
        <f t="shared" ref="C27:F28" si="24">+C31+C35</f>
        <v>95983</v>
      </c>
      <c r="D27" s="208">
        <f t="shared" si="24"/>
        <v>91957</v>
      </c>
      <c r="E27" s="208">
        <f t="shared" si="24"/>
        <v>103469</v>
      </c>
      <c r="F27" s="208">
        <f t="shared" si="24"/>
        <v>105565</v>
      </c>
      <c r="G27" s="208">
        <f t="shared" ref="G27:H28" si="25">+G31+G35</f>
        <v>112164</v>
      </c>
      <c r="H27" s="208">
        <f t="shared" si="25"/>
        <v>112316</v>
      </c>
      <c r="I27" s="208">
        <f t="shared" ref="I27:L28" si="26">+I31+I35</f>
        <v>114139</v>
      </c>
      <c r="J27" s="208">
        <f t="shared" si="26"/>
        <v>120886</v>
      </c>
      <c r="K27" s="208">
        <f t="shared" ref="K27:L27" si="27">+K31+K35</f>
        <v>109643</v>
      </c>
      <c r="L27" s="208">
        <f t="shared" si="27"/>
        <v>121458</v>
      </c>
      <c r="M27" s="208">
        <f t="shared" ref="M27:N27" si="28">+M31+M35</f>
        <v>125333</v>
      </c>
      <c r="N27" s="208">
        <f t="shared" si="28"/>
        <v>131423</v>
      </c>
      <c r="O27" s="532">
        <f t="shared" si="23"/>
        <v>112028</v>
      </c>
      <c r="P27" s="4"/>
      <c r="Q27" s="4"/>
    </row>
    <row r="28" spans="1:17" ht="18" customHeight="1">
      <c r="A28" s="4"/>
      <c r="B28" s="308" t="s">
        <v>268</v>
      </c>
      <c r="C28" s="319">
        <f t="shared" si="24"/>
        <v>43013</v>
      </c>
      <c r="D28" s="319">
        <f t="shared" si="24"/>
        <v>41719</v>
      </c>
      <c r="E28" s="319">
        <f t="shared" si="24"/>
        <v>47063</v>
      </c>
      <c r="F28" s="319">
        <f t="shared" si="24"/>
        <v>43712</v>
      </c>
      <c r="G28" s="319">
        <f t="shared" si="25"/>
        <v>47682</v>
      </c>
      <c r="H28" s="319">
        <f t="shared" si="25"/>
        <v>48203</v>
      </c>
      <c r="I28" s="319">
        <f t="shared" si="26"/>
        <v>47939</v>
      </c>
      <c r="J28" s="319">
        <f t="shared" si="26"/>
        <v>47982</v>
      </c>
      <c r="K28" s="319">
        <f t="shared" si="26"/>
        <v>44209</v>
      </c>
      <c r="L28" s="319">
        <f t="shared" si="26"/>
        <v>51005</v>
      </c>
      <c r="M28" s="319">
        <f t="shared" ref="M28:N28" si="29">+M32+M36</f>
        <v>51484</v>
      </c>
      <c r="N28" s="319">
        <f t="shared" si="29"/>
        <v>50584</v>
      </c>
      <c r="O28" s="203">
        <f t="shared" si="23"/>
        <v>47049.583333333336</v>
      </c>
      <c r="P28" s="4"/>
      <c r="Q28" s="4"/>
    </row>
    <row r="29" spans="1:17" ht="18" customHeight="1">
      <c r="A29" s="4"/>
      <c r="B29" s="322" t="s">
        <v>272</v>
      </c>
      <c r="C29" s="316">
        <f t="shared" ref="C29:N29" si="30">+C30+C31+C32</f>
        <v>223402</v>
      </c>
      <c r="D29" s="316">
        <f t="shared" si="30"/>
        <v>214374</v>
      </c>
      <c r="E29" s="316">
        <f t="shared" si="30"/>
        <v>236847</v>
      </c>
      <c r="F29" s="316">
        <f t="shared" si="30"/>
        <v>233205</v>
      </c>
      <c r="G29" s="316">
        <f t="shared" si="30"/>
        <v>246081</v>
      </c>
      <c r="H29" s="316">
        <f t="shared" si="30"/>
        <v>246491</v>
      </c>
      <c r="I29" s="316">
        <f t="shared" si="30"/>
        <v>244210</v>
      </c>
      <c r="J29" s="316">
        <f t="shared" si="30"/>
        <v>254537</v>
      </c>
      <c r="K29" s="316">
        <f t="shared" si="30"/>
        <v>227425</v>
      </c>
      <c r="L29" s="316">
        <f t="shared" si="30"/>
        <v>255469</v>
      </c>
      <c r="M29" s="316">
        <f t="shared" si="30"/>
        <v>264733</v>
      </c>
      <c r="N29" s="316">
        <f t="shared" si="30"/>
        <v>271968</v>
      </c>
      <c r="O29" s="534">
        <f t="shared" si="23"/>
        <v>243228.5</v>
      </c>
      <c r="P29" s="4"/>
      <c r="Q29" s="4"/>
    </row>
    <row r="30" spans="1:17" ht="18" customHeight="1">
      <c r="A30" s="4"/>
      <c r="B30" s="308" t="s">
        <v>266</v>
      </c>
      <c r="C30" s="207">
        <v>114998</v>
      </c>
      <c r="D30" s="207">
        <v>109175</v>
      </c>
      <c r="E30" s="207">
        <v>119712</v>
      </c>
      <c r="F30" s="497">
        <v>119324</v>
      </c>
      <c r="G30" s="497">
        <v>123276</v>
      </c>
      <c r="H30" s="497">
        <v>123207</v>
      </c>
      <c r="I30" s="497">
        <v>119976</v>
      </c>
      <c r="J30" s="497">
        <v>124640</v>
      </c>
      <c r="K30" s="497">
        <v>109543</v>
      </c>
      <c r="L30" s="497">
        <v>123646</v>
      </c>
      <c r="M30" s="211">
        <v>128710</v>
      </c>
      <c r="N30" s="211">
        <v>130503</v>
      </c>
      <c r="O30" s="534">
        <f t="shared" si="23"/>
        <v>120559.16666666667</v>
      </c>
      <c r="P30" s="4"/>
      <c r="Q30" s="4"/>
    </row>
    <row r="31" spans="1:17" ht="18" customHeight="1">
      <c r="A31" s="4"/>
      <c r="B31" s="308" t="s">
        <v>267</v>
      </c>
      <c r="C31" s="207">
        <v>74690</v>
      </c>
      <c r="D31" s="207">
        <v>71648</v>
      </c>
      <c r="E31" s="207">
        <v>79640</v>
      </c>
      <c r="F31" s="323">
        <v>79594</v>
      </c>
      <c r="G31" s="207">
        <v>84883</v>
      </c>
      <c r="H31" s="211">
        <v>85548</v>
      </c>
      <c r="I31" s="211">
        <v>86525</v>
      </c>
      <c r="J31" s="211">
        <v>92131</v>
      </c>
      <c r="K31" s="211">
        <v>83384</v>
      </c>
      <c r="L31" s="211">
        <v>92179</v>
      </c>
      <c r="M31" s="211">
        <v>95314</v>
      </c>
      <c r="N31" s="211">
        <v>101290</v>
      </c>
      <c r="O31" s="532">
        <f t="shared" si="23"/>
        <v>85568.833333333328</v>
      </c>
      <c r="P31" s="4"/>
      <c r="Q31" s="4"/>
    </row>
    <row r="32" spans="1:17" ht="18" customHeight="1">
      <c r="A32" s="4"/>
      <c r="B32" s="308" t="s">
        <v>268</v>
      </c>
      <c r="C32" s="207">
        <v>33714</v>
      </c>
      <c r="D32" s="207">
        <v>33551</v>
      </c>
      <c r="E32" s="207">
        <v>37495</v>
      </c>
      <c r="F32" s="207">
        <v>34287</v>
      </c>
      <c r="G32" s="207">
        <v>37922</v>
      </c>
      <c r="H32" s="211">
        <v>37736</v>
      </c>
      <c r="I32" s="211">
        <v>37709</v>
      </c>
      <c r="J32" s="497">
        <v>37766</v>
      </c>
      <c r="K32" s="211">
        <v>34498</v>
      </c>
      <c r="L32" s="211">
        <v>39644</v>
      </c>
      <c r="M32" s="211">
        <v>40709</v>
      </c>
      <c r="N32" s="211">
        <v>40175</v>
      </c>
      <c r="O32" s="203">
        <f t="shared" si="23"/>
        <v>37100.5</v>
      </c>
      <c r="P32" s="4"/>
      <c r="Q32" s="4"/>
    </row>
    <row r="33" spans="1:17" ht="18" customHeight="1">
      <c r="A33" s="4"/>
      <c r="B33" s="317" t="s">
        <v>276</v>
      </c>
      <c r="C33" s="316">
        <f t="shared" ref="C33:N33" si="31">+C34+C35+C36</f>
        <v>64573</v>
      </c>
      <c r="D33" s="316">
        <f t="shared" si="31"/>
        <v>59809</v>
      </c>
      <c r="E33" s="316">
        <f t="shared" si="31"/>
        <v>69311</v>
      </c>
      <c r="F33" s="316">
        <f t="shared" si="31"/>
        <v>72560</v>
      </c>
      <c r="G33" s="316">
        <f t="shared" si="31"/>
        <v>75155</v>
      </c>
      <c r="H33" s="316">
        <f t="shared" si="31"/>
        <v>74533</v>
      </c>
      <c r="I33" s="316">
        <f t="shared" si="31"/>
        <v>76353</v>
      </c>
      <c r="J33" s="316">
        <f t="shared" si="31"/>
        <v>77749</v>
      </c>
      <c r="K33" s="316">
        <f t="shared" si="31"/>
        <v>69504</v>
      </c>
      <c r="L33" s="316">
        <f t="shared" si="31"/>
        <v>77154</v>
      </c>
      <c r="M33" s="316">
        <f t="shared" si="31"/>
        <v>78948</v>
      </c>
      <c r="N33" s="316">
        <f t="shared" si="31"/>
        <v>79319</v>
      </c>
      <c r="O33" s="534">
        <f t="shared" si="23"/>
        <v>72914</v>
      </c>
      <c r="P33" s="4"/>
      <c r="Q33" s="4"/>
    </row>
    <row r="34" spans="1:17" ht="18" customHeight="1">
      <c r="A34" s="4"/>
      <c r="B34" s="317" t="s">
        <v>266</v>
      </c>
      <c r="C34" s="207">
        <v>33981</v>
      </c>
      <c r="D34" s="207">
        <v>31332</v>
      </c>
      <c r="E34" s="207">
        <v>35914</v>
      </c>
      <c r="F34" s="497">
        <v>37164</v>
      </c>
      <c r="G34" s="497">
        <v>38114</v>
      </c>
      <c r="H34" s="497">
        <v>37298</v>
      </c>
      <c r="I34" s="497">
        <v>38509</v>
      </c>
      <c r="J34" s="497">
        <v>38778</v>
      </c>
      <c r="K34" s="497">
        <v>33534</v>
      </c>
      <c r="L34" s="497">
        <v>36514</v>
      </c>
      <c r="M34" s="207">
        <v>38154</v>
      </c>
      <c r="N34" s="207">
        <v>38777</v>
      </c>
      <c r="O34" s="534">
        <f t="shared" si="23"/>
        <v>36505.75</v>
      </c>
      <c r="P34" s="4"/>
      <c r="Q34" s="4"/>
    </row>
    <row r="35" spans="1:17" ht="18" customHeight="1">
      <c r="A35" s="4"/>
      <c r="B35" s="308" t="s">
        <v>267</v>
      </c>
      <c r="C35" s="207">
        <v>21293</v>
      </c>
      <c r="D35" s="207">
        <v>20309</v>
      </c>
      <c r="E35" s="207">
        <v>23829</v>
      </c>
      <c r="F35" s="323">
        <v>25971</v>
      </c>
      <c r="G35" s="207">
        <v>27281</v>
      </c>
      <c r="H35" s="211">
        <v>26768</v>
      </c>
      <c r="I35" s="211">
        <v>27614</v>
      </c>
      <c r="J35" s="211">
        <v>28755</v>
      </c>
      <c r="K35" s="211">
        <v>26259</v>
      </c>
      <c r="L35" s="211">
        <v>29279</v>
      </c>
      <c r="M35" s="207">
        <v>30019</v>
      </c>
      <c r="N35" s="207">
        <v>30133</v>
      </c>
      <c r="O35" s="532">
        <f t="shared" si="23"/>
        <v>26459.166666666668</v>
      </c>
      <c r="P35" s="4"/>
      <c r="Q35" s="4"/>
    </row>
    <row r="36" spans="1:17" ht="18" customHeight="1" thickBot="1">
      <c r="A36" s="4"/>
      <c r="B36" s="309" t="s">
        <v>268</v>
      </c>
      <c r="C36" s="207">
        <v>9299</v>
      </c>
      <c r="D36" s="207">
        <v>8168</v>
      </c>
      <c r="E36" s="207">
        <v>9568</v>
      </c>
      <c r="F36" s="483">
        <v>9425</v>
      </c>
      <c r="G36" s="207">
        <v>9760</v>
      </c>
      <c r="H36" s="211">
        <v>10467</v>
      </c>
      <c r="I36" s="211">
        <v>10230</v>
      </c>
      <c r="J36" s="497">
        <v>10216</v>
      </c>
      <c r="K36" s="497">
        <v>9711</v>
      </c>
      <c r="L36" s="211">
        <v>11361</v>
      </c>
      <c r="M36" s="207">
        <v>10775</v>
      </c>
      <c r="N36" s="207">
        <v>10409</v>
      </c>
      <c r="O36" s="533">
        <f t="shared" si="23"/>
        <v>9949.0833333333339</v>
      </c>
      <c r="P36" s="4"/>
      <c r="Q36" s="4"/>
    </row>
    <row r="37" spans="1:17" ht="12" customHeight="1" thickTop="1">
      <c r="A37" s="4"/>
      <c r="B37" s="478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207"/>
      <c r="P37" s="4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27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2" t="s">
        <v>9</v>
      </c>
      <c r="O39" s="2"/>
      <c r="P39" s="4"/>
      <c r="Q39" s="4"/>
    </row>
    <row r="40" spans="1:17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</row>
  </sheetData>
  <phoneticPr fontId="33" type="noConversion"/>
  <hyperlinks>
    <hyperlink ref="N20" location="INDICE!C3" display="Volver al Indice"/>
    <hyperlink ref="N39" location="INDICE!C3" display="Volver al Indice"/>
    <hyperlink ref="B1" location="INDICE!C3" display="Volver al Indice"/>
  </hyperlinks>
  <pageMargins left="0.74803149606299213" right="0.74803149606299213" top="0.51181102362204722" bottom="0.98425196850393704" header="0" footer="0"/>
  <pageSetup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AA96"/>
  <sheetViews>
    <sheetView workbookViewId="0">
      <selection activeCell="C26" sqref="C26"/>
    </sheetView>
  </sheetViews>
  <sheetFormatPr baseColWidth="10" defaultColWidth="4.28515625" defaultRowHeight="12.75"/>
  <cols>
    <col min="1" max="1" width="4.28515625" customWidth="1"/>
    <col min="2" max="2" width="32.140625" customWidth="1"/>
    <col min="3" max="4" width="9.7109375" customWidth="1"/>
    <col min="5" max="5" width="3" customWidth="1"/>
    <col min="6" max="7" width="9.7109375" customWidth="1"/>
    <col min="8" max="8" width="2.85546875" customWidth="1"/>
    <col min="9" max="9" width="9.140625" customWidth="1"/>
    <col min="10" max="10" width="4" customWidth="1"/>
    <col min="11" max="11" width="9.7109375" customWidth="1"/>
    <col min="12" max="12" width="2.85546875" customWidth="1"/>
    <col min="13" max="13" width="9.5703125" customWidth="1"/>
    <col min="14" max="14" width="3" customWidth="1"/>
    <col min="15" max="15" width="9.7109375" customWidth="1"/>
    <col min="16" max="16" width="3.28515625" customWidth="1"/>
    <col min="17" max="17" width="11.42578125" customWidth="1"/>
    <col min="18" max="18" width="2.85546875" customWidth="1"/>
    <col min="19" max="19" width="11.42578125" customWidth="1"/>
    <col min="20" max="20" width="3.85546875" customWidth="1"/>
    <col min="21" max="21" width="11.42578125" customWidth="1"/>
    <col min="22" max="22" width="3.5703125" customWidth="1"/>
    <col min="23" max="23" width="10.28515625" customWidth="1"/>
    <col min="24" max="24" width="12.28515625" customWidth="1"/>
    <col min="26" max="26" width="7" bestFit="1" customWidth="1"/>
    <col min="27" max="27" width="9.140625" customWidth="1"/>
  </cols>
  <sheetData>
    <row r="1" spans="1:27">
      <c r="A1" s="4"/>
      <c r="B1" s="2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7" ht="15.75">
      <c r="A2" s="4"/>
      <c r="B2" s="549" t="s">
        <v>436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4"/>
    </row>
    <row r="3" spans="1:27" ht="15.75">
      <c r="A3" s="4"/>
      <c r="B3" s="541" t="s">
        <v>56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4"/>
    </row>
    <row r="4" spans="1:27" ht="15.75">
      <c r="A4" s="4"/>
      <c r="B4" s="541" t="s">
        <v>57</v>
      </c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  <c r="Y4" s="4"/>
    </row>
    <row r="5" spans="1:27" ht="15.75">
      <c r="A5" s="4"/>
      <c r="B5" s="541" t="s">
        <v>343</v>
      </c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4"/>
    </row>
    <row r="6" spans="1:27" ht="13.5" thickBot="1">
      <c r="A6" s="4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53"/>
      <c r="Y6" s="4"/>
    </row>
    <row r="7" spans="1:27" ht="27" customHeight="1" thickTop="1">
      <c r="A7" s="4"/>
      <c r="B7" s="54" t="s">
        <v>58</v>
      </c>
      <c r="C7" s="30" t="s">
        <v>0</v>
      </c>
      <c r="D7" s="30" t="s">
        <v>1</v>
      </c>
      <c r="E7" s="31"/>
      <c r="F7" s="29" t="s">
        <v>2</v>
      </c>
      <c r="G7" s="30" t="s">
        <v>3</v>
      </c>
      <c r="H7" s="31"/>
      <c r="I7" s="501" t="s">
        <v>4</v>
      </c>
      <c r="J7" s="29"/>
      <c r="K7" s="31" t="s">
        <v>11</v>
      </c>
      <c r="L7" s="501"/>
      <c r="M7" s="31" t="s">
        <v>5</v>
      </c>
      <c r="N7" s="29"/>
      <c r="O7" s="31" t="s">
        <v>6</v>
      </c>
      <c r="P7" s="29"/>
      <c r="Q7" s="31" t="s">
        <v>7</v>
      </c>
      <c r="R7" s="501"/>
      <c r="S7" s="31" t="s">
        <v>8</v>
      </c>
      <c r="T7" s="31"/>
      <c r="U7" s="29" t="s">
        <v>12</v>
      </c>
      <c r="V7" s="31"/>
      <c r="W7" s="501" t="s">
        <v>13</v>
      </c>
      <c r="X7" s="31" t="s">
        <v>59</v>
      </c>
      <c r="Y7" s="4"/>
    </row>
    <row r="8" spans="1:27" ht="15.75" customHeight="1">
      <c r="A8" s="4"/>
      <c r="B8" s="32" t="s">
        <v>43</v>
      </c>
      <c r="C8" s="55">
        <f t="shared" ref="C8:X8" si="0">SUM(C9:C11)</f>
        <v>10147</v>
      </c>
      <c r="D8" s="55">
        <f t="shared" si="0"/>
        <v>9587</v>
      </c>
      <c r="E8" s="56"/>
      <c r="F8" s="32">
        <f t="shared" si="0"/>
        <v>12001</v>
      </c>
      <c r="G8" s="55">
        <f t="shared" si="0"/>
        <v>11472</v>
      </c>
      <c r="H8" s="56"/>
      <c r="I8" s="502">
        <f t="shared" si="0"/>
        <v>11276</v>
      </c>
      <c r="J8" s="32"/>
      <c r="K8" s="56">
        <f t="shared" si="0"/>
        <v>11667</v>
      </c>
      <c r="L8" s="502"/>
      <c r="M8" s="56">
        <f t="shared" si="0"/>
        <v>11079</v>
      </c>
      <c r="N8" s="32"/>
      <c r="O8" s="56">
        <f t="shared" si="0"/>
        <v>12039</v>
      </c>
      <c r="P8" s="32"/>
      <c r="Q8" s="56">
        <f t="shared" si="0"/>
        <v>10096</v>
      </c>
      <c r="R8" s="502"/>
      <c r="S8" s="56">
        <f t="shared" si="0"/>
        <v>11780</v>
      </c>
      <c r="T8" s="56"/>
      <c r="U8" s="32">
        <f t="shared" si="0"/>
        <v>13134</v>
      </c>
      <c r="V8" s="56"/>
      <c r="W8" s="502">
        <f t="shared" si="0"/>
        <v>11878</v>
      </c>
      <c r="X8" s="56">
        <f t="shared" si="0"/>
        <v>136156</v>
      </c>
      <c r="Y8" s="4"/>
    </row>
    <row r="9" spans="1:27" ht="19.5" customHeight="1">
      <c r="A9" s="4"/>
      <c r="B9" s="57" t="s">
        <v>60</v>
      </c>
      <c r="C9" s="7">
        <v>8175</v>
      </c>
      <c r="D9" s="7">
        <v>7780</v>
      </c>
      <c r="E9" s="8"/>
      <c r="F9" s="428">
        <v>9424</v>
      </c>
      <c r="G9" s="7">
        <v>9019</v>
      </c>
      <c r="H9" s="8"/>
      <c r="I9" s="9">
        <v>8818</v>
      </c>
      <c r="J9" s="428"/>
      <c r="K9" s="8">
        <v>8958</v>
      </c>
      <c r="L9" s="9"/>
      <c r="M9" s="8">
        <v>8551</v>
      </c>
      <c r="N9" s="428"/>
      <c r="O9" s="8">
        <v>9409</v>
      </c>
      <c r="P9" s="428"/>
      <c r="Q9" s="8">
        <v>7825</v>
      </c>
      <c r="R9" s="428"/>
      <c r="S9" s="7">
        <v>9207</v>
      </c>
      <c r="T9" s="8"/>
      <c r="U9" s="428">
        <v>10345</v>
      </c>
      <c r="V9" s="8"/>
      <c r="W9" s="428">
        <v>9292</v>
      </c>
      <c r="X9" s="36">
        <f>SUM(C9:W9)</f>
        <v>106803</v>
      </c>
      <c r="Y9" s="4"/>
      <c r="AA9" s="25"/>
    </row>
    <row r="10" spans="1:27">
      <c r="A10" s="4"/>
      <c r="B10" s="57" t="s">
        <v>61</v>
      </c>
      <c r="C10" s="7">
        <v>1823</v>
      </c>
      <c r="D10" s="7">
        <v>1628</v>
      </c>
      <c r="E10" s="8"/>
      <c r="F10" s="428">
        <v>2406</v>
      </c>
      <c r="G10" s="7">
        <v>2251</v>
      </c>
      <c r="H10" s="8"/>
      <c r="I10" s="9">
        <v>2199</v>
      </c>
      <c r="J10" s="428"/>
      <c r="K10" s="8">
        <v>2395</v>
      </c>
      <c r="L10" s="9"/>
      <c r="M10" s="8">
        <v>2263</v>
      </c>
      <c r="N10" s="428"/>
      <c r="O10" s="8">
        <v>2274</v>
      </c>
      <c r="P10" s="428"/>
      <c r="Q10" s="8">
        <v>2015</v>
      </c>
      <c r="R10" s="428"/>
      <c r="S10" s="7">
        <v>2240</v>
      </c>
      <c r="T10" s="8"/>
      <c r="U10" s="428">
        <v>2474</v>
      </c>
      <c r="V10" s="8"/>
      <c r="W10" s="428">
        <v>2328</v>
      </c>
      <c r="X10" s="36">
        <f>SUM(C10:W10)</f>
        <v>26296</v>
      </c>
      <c r="Y10" s="4"/>
      <c r="AA10" s="25"/>
    </row>
    <row r="11" spans="1:27">
      <c r="A11" s="4"/>
      <c r="B11" s="57" t="s">
        <v>62</v>
      </c>
      <c r="C11" s="7">
        <v>149</v>
      </c>
      <c r="D11" s="7">
        <v>179</v>
      </c>
      <c r="E11" s="8"/>
      <c r="F11" s="428">
        <v>171</v>
      </c>
      <c r="G11" s="7">
        <v>202</v>
      </c>
      <c r="H11" s="8"/>
      <c r="I11" s="9">
        <v>259</v>
      </c>
      <c r="J11" s="428"/>
      <c r="K11" s="8">
        <v>314</v>
      </c>
      <c r="L11" s="9"/>
      <c r="M11" s="8">
        <v>265</v>
      </c>
      <c r="N11" s="428"/>
      <c r="O11" s="8">
        <v>356</v>
      </c>
      <c r="P11" s="428"/>
      <c r="Q11" s="8">
        <v>256</v>
      </c>
      <c r="R11" s="428"/>
      <c r="S11" s="7">
        <v>333</v>
      </c>
      <c r="T11" s="8"/>
      <c r="U11" s="428">
        <v>315</v>
      </c>
      <c r="V11" s="8"/>
      <c r="W11" s="428">
        <v>258</v>
      </c>
      <c r="X11" s="36">
        <f>SUM(C11:W11)</f>
        <v>3057</v>
      </c>
      <c r="Y11" s="4"/>
      <c r="AA11" s="25"/>
    </row>
    <row r="12" spans="1:27" ht="15" customHeight="1">
      <c r="A12" s="4"/>
      <c r="B12" s="35" t="s">
        <v>44</v>
      </c>
      <c r="C12" s="36">
        <f t="shared" ref="C12:X12" si="1">SUM(C13:C15)</f>
        <v>5404</v>
      </c>
      <c r="D12" s="36">
        <f t="shared" si="1"/>
        <v>4556</v>
      </c>
      <c r="E12" s="28"/>
      <c r="F12" s="35">
        <f t="shared" si="1"/>
        <v>5810</v>
      </c>
      <c r="G12" s="36">
        <f t="shared" si="1"/>
        <v>5733</v>
      </c>
      <c r="H12" s="28"/>
      <c r="I12" s="46">
        <f t="shared" si="1"/>
        <v>4849</v>
      </c>
      <c r="J12" s="35"/>
      <c r="K12" s="28">
        <f t="shared" si="1"/>
        <v>5654</v>
      </c>
      <c r="L12" s="46"/>
      <c r="M12" s="28">
        <f t="shared" si="1"/>
        <v>6492</v>
      </c>
      <c r="N12" s="35"/>
      <c r="O12" s="28">
        <f t="shared" si="1"/>
        <v>6159</v>
      </c>
      <c r="P12" s="35"/>
      <c r="Q12" s="28">
        <f t="shared" si="1"/>
        <v>6348</v>
      </c>
      <c r="R12" s="46"/>
      <c r="S12" s="28">
        <f t="shared" si="1"/>
        <v>5619</v>
      </c>
      <c r="T12" s="28"/>
      <c r="U12" s="35">
        <f t="shared" si="1"/>
        <v>5544</v>
      </c>
      <c r="V12" s="28"/>
      <c r="W12" s="46">
        <f t="shared" si="1"/>
        <v>7755</v>
      </c>
      <c r="X12" s="28">
        <f t="shared" si="1"/>
        <v>69923</v>
      </c>
      <c r="Y12" s="4"/>
    </row>
    <row r="13" spans="1:27" ht="15.75" customHeight="1">
      <c r="A13" s="4"/>
      <c r="B13" s="57" t="s">
        <v>60</v>
      </c>
      <c r="C13" s="7">
        <v>4168</v>
      </c>
      <c r="D13" s="7">
        <v>3557</v>
      </c>
      <c r="E13" s="8"/>
      <c r="F13" s="428">
        <v>4536</v>
      </c>
      <c r="G13" s="7">
        <v>4461</v>
      </c>
      <c r="H13" s="8"/>
      <c r="I13" s="9">
        <v>3756</v>
      </c>
      <c r="J13" s="428"/>
      <c r="K13" s="8">
        <v>4345</v>
      </c>
      <c r="L13" s="9"/>
      <c r="M13" s="8">
        <v>4949</v>
      </c>
      <c r="N13" s="428"/>
      <c r="O13" s="8">
        <v>4570</v>
      </c>
      <c r="P13" s="428"/>
      <c r="Q13" s="8">
        <v>4795</v>
      </c>
      <c r="R13" s="428"/>
      <c r="S13" s="7">
        <v>4342</v>
      </c>
      <c r="T13" s="8"/>
      <c r="U13" s="428">
        <v>4176</v>
      </c>
      <c r="V13" s="8"/>
      <c r="W13" s="428">
        <v>6021</v>
      </c>
      <c r="X13" s="36">
        <f>SUM(C13:W13)</f>
        <v>53676</v>
      </c>
      <c r="Y13" s="4"/>
      <c r="AA13" s="25"/>
    </row>
    <row r="14" spans="1:27">
      <c r="A14" s="4"/>
      <c r="B14" s="57" t="s">
        <v>61</v>
      </c>
      <c r="C14" s="7">
        <v>1094</v>
      </c>
      <c r="D14" s="7">
        <v>861</v>
      </c>
      <c r="E14" s="8"/>
      <c r="F14" s="428">
        <v>1116</v>
      </c>
      <c r="G14" s="7">
        <v>1141</v>
      </c>
      <c r="H14" s="8"/>
      <c r="I14" s="9">
        <v>971</v>
      </c>
      <c r="J14" s="428"/>
      <c r="K14" s="8">
        <v>1140</v>
      </c>
      <c r="L14" s="9"/>
      <c r="M14" s="8">
        <v>1306</v>
      </c>
      <c r="N14" s="428"/>
      <c r="O14" s="8">
        <v>1395</v>
      </c>
      <c r="P14" s="428"/>
      <c r="Q14" s="8">
        <v>1339</v>
      </c>
      <c r="R14" s="428"/>
      <c r="S14" s="7">
        <v>1096</v>
      </c>
      <c r="T14" s="8"/>
      <c r="U14" s="428">
        <v>1170</v>
      </c>
      <c r="V14" s="8"/>
      <c r="W14" s="428">
        <v>1484</v>
      </c>
      <c r="X14" s="36">
        <f>SUM(C14:W14)</f>
        <v>14113</v>
      </c>
      <c r="Y14" s="4"/>
      <c r="AA14" s="25"/>
    </row>
    <row r="15" spans="1:27">
      <c r="A15" s="4"/>
      <c r="B15" s="57" t="s">
        <v>62</v>
      </c>
      <c r="C15" s="7">
        <v>142</v>
      </c>
      <c r="D15" s="7">
        <v>138</v>
      </c>
      <c r="E15" s="8"/>
      <c r="F15" s="428">
        <v>158</v>
      </c>
      <c r="G15" s="7">
        <v>131</v>
      </c>
      <c r="H15" s="8"/>
      <c r="I15" s="9">
        <v>122</v>
      </c>
      <c r="J15" s="428"/>
      <c r="K15" s="8">
        <v>169</v>
      </c>
      <c r="L15" s="9"/>
      <c r="M15" s="8">
        <v>237</v>
      </c>
      <c r="N15" s="428"/>
      <c r="O15" s="8">
        <v>194</v>
      </c>
      <c r="P15" s="428"/>
      <c r="Q15" s="8">
        <v>214</v>
      </c>
      <c r="R15" s="428"/>
      <c r="S15" s="7">
        <v>181</v>
      </c>
      <c r="T15" s="8"/>
      <c r="U15" s="428">
        <v>198</v>
      </c>
      <c r="V15" s="8"/>
      <c r="W15" s="428">
        <v>250</v>
      </c>
      <c r="X15" s="36">
        <f>SUM(C15:W15)</f>
        <v>2134</v>
      </c>
      <c r="Y15" s="4"/>
      <c r="AA15" s="25"/>
    </row>
    <row r="16" spans="1:27">
      <c r="A16" s="4"/>
      <c r="B16" s="35" t="s">
        <v>45</v>
      </c>
      <c r="C16" s="36">
        <f t="shared" ref="C16:X16" si="2">SUM(C17:C19)</f>
        <v>2984</v>
      </c>
      <c r="D16" s="36">
        <f>SUM(D17:D19)</f>
        <v>2834</v>
      </c>
      <c r="E16" s="28"/>
      <c r="F16" s="35">
        <f t="shared" si="2"/>
        <v>3337</v>
      </c>
      <c r="G16" s="36">
        <f t="shared" si="2"/>
        <v>3166</v>
      </c>
      <c r="H16" s="28"/>
      <c r="I16" s="46">
        <f t="shared" si="2"/>
        <v>3299</v>
      </c>
      <c r="J16" s="35"/>
      <c r="K16" s="28">
        <f t="shared" si="2"/>
        <v>3187</v>
      </c>
      <c r="L16" s="46"/>
      <c r="M16" s="28">
        <f t="shared" si="2"/>
        <v>2944</v>
      </c>
      <c r="N16" s="35"/>
      <c r="O16" s="28">
        <f t="shared" si="2"/>
        <v>3269</v>
      </c>
      <c r="P16" s="35"/>
      <c r="Q16" s="28">
        <f t="shared" si="2"/>
        <v>2783</v>
      </c>
      <c r="R16" s="46"/>
      <c r="S16" s="28">
        <f t="shared" si="2"/>
        <v>3485</v>
      </c>
      <c r="T16" s="28"/>
      <c r="U16" s="35">
        <f t="shared" si="2"/>
        <v>3482</v>
      </c>
      <c r="V16" s="28"/>
      <c r="W16" s="46">
        <f t="shared" si="2"/>
        <v>3275</v>
      </c>
      <c r="X16" s="28">
        <f t="shared" si="2"/>
        <v>38045</v>
      </c>
      <c r="Y16" s="4"/>
    </row>
    <row r="17" spans="1:27" ht="18.75" customHeight="1">
      <c r="A17" s="4"/>
      <c r="B17" s="57" t="s">
        <v>60</v>
      </c>
      <c r="C17" s="7">
        <v>2364</v>
      </c>
      <c r="D17" s="7">
        <v>2325</v>
      </c>
      <c r="E17" s="8"/>
      <c r="F17" s="428">
        <v>2584</v>
      </c>
      <c r="G17" s="7">
        <v>2425</v>
      </c>
      <c r="H17" s="8"/>
      <c r="I17" s="9">
        <v>2681</v>
      </c>
      <c r="J17" s="428"/>
      <c r="K17" s="8">
        <v>2428</v>
      </c>
      <c r="L17" s="9"/>
      <c r="M17" s="8">
        <v>2308</v>
      </c>
      <c r="N17" s="428"/>
      <c r="O17" s="8">
        <v>2545</v>
      </c>
      <c r="P17" s="428"/>
      <c r="Q17" s="8">
        <v>2185</v>
      </c>
      <c r="R17" s="428"/>
      <c r="S17" s="7">
        <v>2719</v>
      </c>
      <c r="T17" s="8"/>
      <c r="U17" s="428">
        <v>2725</v>
      </c>
      <c r="V17" s="8"/>
      <c r="W17" s="428">
        <v>2545</v>
      </c>
      <c r="X17" s="36">
        <f>SUM(C17:W17)</f>
        <v>29834</v>
      </c>
      <c r="Y17" s="4"/>
      <c r="AA17" s="25"/>
    </row>
    <row r="18" spans="1:27">
      <c r="A18" s="4"/>
      <c r="B18" s="57" t="s">
        <v>61</v>
      </c>
      <c r="C18" s="7">
        <v>478</v>
      </c>
      <c r="D18" s="7">
        <v>413</v>
      </c>
      <c r="E18" s="8"/>
      <c r="F18" s="428">
        <v>555</v>
      </c>
      <c r="G18" s="7">
        <v>533</v>
      </c>
      <c r="H18" s="8"/>
      <c r="I18" s="9">
        <v>556</v>
      </c>
      <c r="J18" s="428"/>
      <c r="K18" s="8">
        <v>572</v>
      </c>
      <c r="L18" s="9"/>
      <c r="M18" s="8">
        <v>501</v>
      </c>
      <c r="N18" s="428"/>
      <c r="O18" s="8">
        <v>540</v>
      </c>
      <c r="P18" s="428"/>
      <c r="Q18" s="8">
        <v>465</v>
      </c>
      <c r="R18" s="428"/>
      <c r="S18" s="7">
        <v>610</v>
      </c>
      <c r="T18" s="8"/>
      <c r="U18" s="428">
        <v>577</v>
      </c>
      <c r="V18" s="8"/>
      <c r="W18" s="428">
        <v>564</v>
      </c>
      <c r="X18" s="36">
        <f>SUM(C18:W18)</f>
        <v>6364</v>
      </c>
      <c r="Y18" s="4"/>
      <c r="AA18" s="25"/>
    </row>
    <row r="19" spans="1:27">
      <c r="A19" s="4"/>
      <c r="B19" s="57" t="s">
        <v>62</v>
      </c>
      <c r="C19" s="7">
        <v>142</v>
      </c>
      <c r="D19" s="7">
        <v>96</v>
      </c>
      <c r="E19" s="8"/>
      <c r="F19" s="428">
        <v>198</v>
      </c>
      <c r="G19" s="7">
        <v>208</v>
      </c>
      <c r="H19" s="8"/>
      <c r="I19" s="9">
        <v>62</v>
      </c>
      <c r="J19" s="428"/>
      <c r="K19" s="8">
        <v>187</v>
      </c>
      <c r="L19" s="9"/>
      <c r="M19" s="8">
        <v>135</v>
      </c>
      <c r="N19" s="428"/>
      <c r="O19" s="8">
        <v>184</v>
      </c>
      <c r="P19" s="428"/>
      <c r="Q19" s="8">
        <v>133</v>
      </c>
      <c r="R19" s="428"/>
      <c r="S19" s="7">
        <v>156</v>
      </c>
      <c r="T19" s="8"/>
      <c r="U19" s="428">
        <v>180</v>
      </c>
      <c r="V19" s="8"/>
      <c r="W19" s="428">
        <v>166</v>
      </c>
      <c r="X19" s="36">
        <f>SUM(C19:W19)</f>
        <v>1847</v>
      </c>
      <c r="Y19" s="4"/>
      <c r="AA19" s="25"/>
    </row>
    <row r="20" spans="1:27">
      <c r="A20" s="4"/>
      <c r="B20" s="35" t="s">
        <v>46</v>
      </c>
      <c r="C20" s="36">
        <f t="shared" ref="C20:X20" si="3">SUM(C21:C23)</f>
        <v>18535</v>
      </c>
      <c r="D20" s="36">
        <f>SUM(D21:D23)</f>
        <v>16977</v>
      </c>
      <c r="E20" s="28"/>
      <c r="F20" s="35">
        <f t="shared" si="3"/>
        <v>21148</v>
      </c>
      <c r="G20" s="35">
        <f t="shared" si="3"/>
        <v>20371</v>
      </c>
      <c r="H20" s="28"/>
      <c r="I20" s="46">
        <f t="shared" si="3"/>
        <v>19424</v>
      </c>
      <c r="J20" s="35"/>
      <c r="K20" s="28">
        <f t="shared" si="3"/>
        <v>20508</v>
      </c>
      <c r="L20" s="46"/>
      <c r="M20" s="28">
        <f t="shared" si="3"/>
        <v>20515</v>
      </c>
      <c r="N20" s="35"/>
      <c r="O20" s="28">
        <f t="shared" si="3"/>
        <v>21467</v>
      </c>
      <c r="P20" s="35"/>
      <c r="Q20" s="28">
        <f t="shared" si="3"/>
        <v>19227</v>
      </c>
      <c r="R20" s="46"/>
      <c r="S20" s="28">
        <f t="shared" si="3"/>
        <v>20884</v>
      </c>
      <c r="T20" s="28"/>
      <c r="U20" s="35">
        <f t="shared" si="3"/>
        <v>22160</v>
      </c>
      <c r="V20" s="28"/>
      <c r="W20" s="46">
        <f t="shared" si="3"/>
        <v>22908</v>
      </c>
      <c r="X20" s="28">
        <f t="shared" si="3"/>
        <v>244124</v>
      </c>
      <c r="Y20" s="4"/>
    </row>
    <row r="21" spans="1:27" ht="17.25" customHeight="1">
      <c r="A21" s="4"/>
      <c r="B21" s="57" t="s">
        <v>60</v>
      </c>
      <c r="C21" s="36">
        <f t="shared" ref="C21:X22" si="4">+C9+C13+C17</f>
        <v>14707</v>
      </c>
      <c r="D21" s="26">
        <f t="shared" si="4"/>
        <v>13662</v>
      </c>
      <c r="E21" s="27"/>
      <c r="F21" s="35">
        <f t="shared" si="4"/>
        <v>16544</v>
      </c>
      <c r="G21" s="36">
        <f t="shared" si="4"/>
        <v>15905</v>
      </c>
      <c r="H21" s="28"/>
      <c r="I21" s="46">
        <f t="shared" si="4"/>
        <v>15255</v>
      </c>
      <c r="J21" s="35"/>
      <c r="K21" s="28">
        <f t="shared" si="4"/>
        <v>15731</v>
      </c>
      <c r="L21" s="46"/>
      <c r="M21" s="28">
        <f t="shared" si="4"/>
        <v>15808</v>
      </c>
      <c r="N21" s="35"/>
      <c r="O21" s="28">
        <f t="shared" si="4"/>
        <v>16524</v>
      </c>
      <c r="P21" s="35"/>
      <c r="Q21" s="28">
        <f t="shared" si="4"/>
        <v>14805</v>
      </c>
      <c r="R21" s="46"/>
      <c r="S21" s="28">
        <f t="shared" si="4"/>
        <v>16268</v>
      </c>
      <c r="T21" s="28"/>
      <c r="U21" s="35">
        <f t="shared" si="4"/>
        <v>17246</v>
      </c>
      <c r="V21" s="28"/>
      <c r="W21" s="46">
        <f t="shared" si="4"/>
        <v>17858</v>
      </c>
      <c r="X21" s="28">
        <f t="shared" si="4"/>
        <v>190313</v>
      </c>
      <c r="Y21" s="58"/>
    </row>
    <row r="22" spans="1:27">
      <c r="A22" s="4"/>
      <c r="B22" s="57" t="s">
        <v>61</v>
      </c>
      <c r="C22" s="36">
        <f t="shared" ref="C22:X22" si="5">+C10+C14+C18</f>
        <v>3395</v>
      </c>
      <c r="D22" s="26">
        <f>+D10+D14+D18</f>
        <v>2902</v>
      </c>
      <c r="E22" s="27"/>
      <c r="F22" s="35">
        <f t="shared" si="4"/>
        <v>4077</v>
      </c>
      <c r="G22" s="36">
        <f t="shared" si="5"/>
        <v>3925</v>
      </c>
      <c r="H22" s="28"/>
      <c r="I22" s="46">
        <f t="shared" si="5"/>
        <v>3726</v>
      </c>
      <c r="J22" s="35"/>
      <c r="K22" s="28">
        <f t="shared" si="5"/>
        <v>4107</v>
      </c>
      <c r="L22" s="46"/>
      <c r="M22" s="28">
        <f t="shared" si="5"/>
        <v>4070</v>
      </c>
      <c r="N22" s="35"/>
      <c r="O22" s="28">
        <f t="shared" si="5"/>
        <v>4209</v>
      </c>
      <c r="P22" s="35"/>
      <c r="Q22" s="28">
        <f t="shared" si="5"/>
        <v>3819</v>
      </c>
      <c r="R22" s="46"/>
      <c r="S22" s="28">
        <f t="shared" si="5"/>
        <v>3946</v>
      </c>
      <c r="T22" s="28"/>
      <c r="U22" s="35">
        <f t="shared" si="5"/>
        <v>4221</v>
      </c>
      <c r="V22" s="28"/>
      <c r="W22" s="46">
        <f t="shared" si="5"/>
        <v>4376</v>
      </c>
      <c r="X22" s="28">
        <f t="shared" si="5"/>
        <v>46773</v>
      </c>
      <c r="Y22" s="58"/>
    </row>
    <row r="23" spans="1:27">
      <c r="A23" s="4"/>
      <c r="B23" s="59" t="s">
        <v>62</v>
      </c>
      <c r="C23" s="36">
        <f t="shared" ref="C23:X23" si="6">+C11+C15+C19</f>
        <v>433</v>
      </c>
      <c r="D23" s="26">
        <f>+D11+D15+D19</f>
        <v>413</v>
      </c>
      <c r="E23" s="27"/>
      <c r="F23" s="35">
        <f t="shared" si="6"/>
        <v>527</v>
      </c>
      <c r="G23" s="60">
        <f t="shared" si="6"/>
        <v>541</v>
      </c>
      <c r="H23" s="61"/>
      <c r="I23" s="503">
        <f t="shared" si="6"/>
        <v>443</v>
      </c>
      <c r="J23" s="37"/>
      <c r="K23" s="61">
        <f t="shared" si="6"/>
        <v>670</v>
      </c>
      <c r="L23" s="503"/>
      <c r="M23" s="61">
        <f t="shared" si="6"/>
        <v>637</v>
      </c>
      <c r="N23" s="37"/>
      <c r="O23" s="61">
        <f t="shared" si="6"/>
        <v>734</v>
      </c>
      <c r="P23" s="37"/>
      <c r="Q23" s="61">
        <f t="shared" si="6"/>
        <v>603</v>
      </c>
      <c r="R23" s="503"/>
      <c r="S23" s="61">
        <f t="shared" si="6"/>
        <v>670</v>
      </c>
      <c r="T23" s="61"/>
      <c r="U23" s="37">
        <f t="shared" si="6"/>
        <v>693</v>
      </c>
      <c r="V23" s="61"/>
      <c r="W23" s="503">
        <f t="shared" si="6"/>
        <v>674</v>
      </c>
      <c r="X23" s="61">
        <f t="shared" si="6"/>
        <v>7038</v>
      </c>
      <c r="Y23" s="58"/>
    </row>
    <row r="24" spans="1:27">
      <c r="A24" s="4"/>
      <c r="B24" s="32" t="s">
        <v>336</v>
      </c>
      <c r="C24" s="55">
        <f t="shared" ref="C24:W24" si="7">+C25+C26</f>
        <v>316</v>
      </c>
      <c r="D24" s="55">
        <f t="shared" si="7"/>
        <v>28</v>
      </c>
      <c r="E24" s="56"/>
      <c r="F24" s="32">
        <f t="shared" si="7"/>
        <v>468</v>
      </c>
      <c r="G24" s="55">
        <f t="shared" si="7"/>
        <v>140</v>
      </c>
      <c r="H24" s="56"/>
      <c r="I24" s="502">
        <f t="shared" si="7"/>
        <v>111</v>
      </c>
      <c r="J24" s="32"/>
      <c r="K24" s="56">
        <f>+K26</f>
        <v>119</v>
      </c>
      <c r="L24" s="502"/>
      <c r="M24" s="56">
        <f>+M26</f>
        <v>169</v>
      </c>
      <c r="N24" s="32"/>
      <c r="O24" s="56">
        <f t="shared" si="7"/>
        <v>279</v>
      </c>
      <c r="P24" s="32"/>
      <c r="Q24" s="56">
        <f t="shared" si="7"/>
        <v>266</v>
      </c>
      <c r="R24" s="32"/>
      <c r="S24" s="55">
        <f t="shared" si="7"/>
        <v>265</v>
      </c>
      <c r="T24" s="56"/>
      <c r="U24" s="32">
        <f t="shared" si="7"/>
        <v>236</v>
      </c>
      <c r="V24" s="56"/>
      <c r="W24" s="32">
        <f t="shared" si="7"/>
        <v>281</v>
      </c>
      <c r="X24" s="36">
        <f>SUM(C24:W24)</f>
        <v>2678</v>
      </c>
      <c r="Y24" s="4"/>
    </row>
    <row r="25" spans="1:27">
      <c r="A25" s="4"/>
      <c r="B25" s="57" t="s">
        <v>248</v>
      </c>
      <c r="C25" s="26"/>
      <c r="D25" s="26"/>
      <c r="E25" s="27"/>
      <c r="F25" s="428"/>
      <c r="G25" s="7"/>
      <c r="H25" s="8"/>
      <c r="I25" s="9"/>
      <c r="J25" s="428"/>
      <c r="K25" s="8"/>
      <c r="L25" s="9"/>
      <c r="M25" s="8"/>
      <c r="N25" s="428"/>
      <c r="O25" s="8"/>
      <c r="P25" s="428"/>
      <c r="Q25" s="8"/>
      <c r="R25" s="9"/>
      <c r="S25" s="8"/>
      <c r="T25" s="8"/>
      <c r="U25" s="428"/>
      <c r="V25" s="8"/>
      <c r="W25" s="9"/>
      <c r="X25" s="28"/>
      <c r="Y25" s="4"/>
    </row>
    <row r="26" spans="1:27">
      <c r="A26" s="4"/>
      <c r="B26" s="57" t="s">
        <v>286</v>
      </c>
      <c r="C26" s="26">
        <v>316</v>
      </c>
      <c r="D26" s="26">
        <v>28</v>
      </c>
      <c r="E26" s="27" t="s">
        <v>396</v>
      </c>
      <c r="F26" s="57">
        <v>468</v>
      </c>
      <c r="G26" s="7">
        <v>140</v>
      </c>
      <c r="H26" s="500" t="s">
        <v>412</v>
      </c>
      <c r="I26" s="505">
        <v>111</v>
      </c>
      <c r="J26" s="452" t="s">
        <v>412</v>
      </c>
      <c r="K26" s="500">
        <v>119</v>
      </c>
      <c r="L26" s="454" t="s">
        <v>412</v>
      </c>
      <c r="M26" s="512">
        <v>169</v>
      </c>
      <c r="N26" s="452" t="s">
        <v>412</v>
      </c>
      <c r="O26" s="500">
        <v>279</v>
      </c>
      <c r="P26" s="452" t="s">
        <v>412</v>
      </c>
      <c r="Q26" s="8">
        <v>266</v>
      </c>
      <c r="R26" s="519" t="s">
        <v>412</v>
      </c>
      <c r="S26" s="8">
        <v>265</v>
      </c>
      <c r="T26" s="523" t="s">
        <v>412</v>
      </c>
      <c r="U26" s="428">
        <v>236</v>
      </c>
      <c r="V26" s="523" t="s">
        <v>412</v>
      </c>
      <c r="W26" s="9">
        <v>281</v>
      </c>
      <c r="X26" s="36">
        <f>SUM(C26:W26)</f>
        <v>2678</v>
      </c>
      <c r="Y26" s="4"/>
      <c r="AA26" s="25"/>
    </row>
    <row r="27" spans="1:27" ht="13.5" thickBot="1">
      <c r="A27" s="4"/>
      <c r="B27" s="50" t="s">
        <v>47</v>
      </c>
      <c r="C27" s="47">
        <f t="shared" ref="C27:X27" si="8">+C24+C20</f>
        <v>18851</v>
      </c>
      <c r="D27" s="47">
        <f t="shared" si="8"/>
        <v>17005</v>
      </c>
      <c r="E27" s="62"/>
      <c r="F27" s="50">
        <f t="shared" si="8"/>
        <v>21616</v>
      </c>
      <c r="G27" s="50">
        <f t="shared" si="8"/>
        <v>20511</v>
      </c>
      <c r="H27" s="62"/>
      <c r="I27" s="504">
        <f t="shared" si="8"/>
        <v>19535</v>
      </c>
      <c r="J27" s="50"/>
      <c r="K27" s="62">
        <f t="shared" si="8"/>
        <v>20627</v>
      </c>
      <c r="L27" s="504"/>
      <c r="M27" s="62">
        <f t="shared" si="8"/>
        <v>20684</v>
      </c>
      <c r="N27" s="50"/>
      <c r="O27" s="62">
        <f t="shared" si="8"/>
        <v>21746</v>
      </c>
      <c r="P27" s="50"/>
      <c r="Q27" s="62">
        <f t="shared" si="8"/>
        <v>19493</v>
      </c>
      <c r="R27" s="504"/>
      <c r="S27" s="62">
        <f t="shared" si="8"/>
        <v>21149</v>
      </c>
      <c r="T27" s="62"/>
      <c r="U27" s="50">
        <f t="shared" si="8"/>
        <v>22396</v>
      </c>
      <c r="V27" s="62"/>
      <c r="W27" s="504">
        <f t="shared" si="8"/>
        <v>23189</v>
      </c>
      <c r="X27" s="62">
        <f t="shared" si="8"/>
        <v>246802</v>
      </c>
      <c r="Y27" s="4"/>
    </row>
    <row r="28" spans="1:27" ht="13.5" thickTop="1">
      <c r="A28" s="4"/>
      <c r="B28" s="546" t="s">
        <v>397</v>
      </c>
      <c r="C28" s="547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4"/>
      <c r="AA28" s="25"/>
    </row>
    <row r="29" spans="1:27">
      <c r="A29" s="4"/>
      <c r="B29" s="495" t="s">
        <v>423</v>
      </c>
      <c r="C29" s="496"/>
      <c r="D29" s="496"/>
      <c r="E29" s="496"/>
      <c r="F29" s="496"/>
      <c r="G29" s="496"/>
      <c r="H29" s="496"/>
      <c r="I29" s="496"/>
      <c r="J29" s="496"/>
      <c r="K29" s="496"/>
      <c r="L29" s="511"/>
      <c r="M29" s="496"/>
      <c r="N29" s="511"/>
      <c r="O29" s="496"/>
      <c r="P29" s="518"/>
      <c r="Q29" s="496"/>
      <c r="R29" s="518"/>
      <c r="S29" s="496"/>
      <c r="T29" s="522"/>
      <c r="U29" s="496"/>
      <c r="V29" s="526"/>
      <c r="W29" s="496"/>
      <c r="X29" s="496"/>
      <c r="Y29" s="4"/>
    </row>
    <row r="30" spans="1:27">
      <c r="A30" s="4"/>
      <c r="B30" s="546" t="s">
        <v>424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7"/>
      <c r="Y30" s="4"/>
    </row>
    <row r="31" spans="1:2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7" ht="15.75">
      <c r="A33" s="4"/>
      <c r="B33" s="538" t="s">
        <v>63</v>
      </c>
      <c r="C33" s="538"/>
      <c r="D33" s="538"/>
      <c r="E33" s="538"/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  <c r="Q33" s="538"/>
      <c r="R33" s="538"/>
      <c r="S33" s="538"/>
      <c r="T33" s="538"/>
      <c r="U33" s="538"/>
      <c r="V33" s="538"/>
      <c r="W33" s="538"/>
      <c r="X33" s="538"/>
      <c r="Y33" s="4"/>
    </row>
    <row r="34" spans="1:27" ht="15.75">
      <c r="A34" s="4"/>
      <c r="B34" s="538" t="s">
        <v>56</v>
      </c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4"/>
    </row>
    <row r="35" spans="1:27" ht="15.75">
      <c r="A35" s="4"/>
      <c r="B35" s="538" t="s">
        <v>57</v>
      </c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4"/>
    </row>
    <row r="36" spans="1:27" ht="15.75">
      <c r="A36" s="4"/>
      <c r="B36" s="538" t="s">
        <v>343</v>
      </c>
      <c r="C36" s="538"/>
      <c r="D36" s="538"/>
      <c r="E36" s="538"/>
      <c r="F36" s="538"/>
      <c r="G36" s="538"/>
      <c r="H36" s="538"/>
      <c r="I36" s="538"/>
      <c r="J36" s="538"/>
      <c r="K36" s="538"/>
      <c r="L36" s="538"/>
      <c r="M36" s="538"/>
      <c r="N36" s="538"/>
      <c r="O36" s="538"/>
      <c r="P36" s="538"/>
      <c r="Q36" s="538"/>
      <c r="R36" s="538"/>
      <c r="S36" s="538"/>
      <c r="T36" s="538"/>
      <c r="U36" s="538"/>
      <c r="V36" s="538"/>
      <c r="W36" s="538"/>
      <c r="X36" s="538"/>
      <c r="Y36" s="4"/>
    </row>
    <row r="37" spans="1:27" ht="13.5" thickBo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</row>
    <row r="38" spans="1:27" ht="22.5" customHeight="1" thickTop="1">
      <c r="A38" s="4"/>
      <c r="B38" s="49" t="s">
        <v>58</v>
      </c>
      <c r="C38" s="30" t="s">
        <v>0</v>
      </c>
      <c r="D38" s="31" t="s">
        <v>1</v>
      </c>
      <c r="E38" s="29"/>
      <c r="F38" s="30" t="s">
        <v>2</v>
      </c>
      <c r="G38" s="30" t="s">
        <v>3</v>
      </c>
      <c r="H38" s="31"/>
      <c r="I38" s="29" t="s">
        <v>4</v>
      </c>
      <c r="J38" s="501"/>
      <c r="K38" s="501" t="s">
        <v>11</v>
      </c>
      <c r="L38" s="501"/>
      <c r="M38" s="31" t="s">
        <v>5</v>
      </c>
      <c r="N38" s="501"/>
      <c r="O38" s="31" t="s">
        <v>6</v>
      </c>
      <c r="P38" s="29"/>
      <c r="Q38" s="31" t="s">
        <v>7</v>
      </c>
      <c r="R38" s="29"/>
      <c r="S38" s="31" t="s">
        <v>8</v>
      </c>
      <c r="T38" s="29"/>
      <c r="U38" s="31" t="s">
        <v>12</v>
      </c>
      <c r="V38" s="31"/>
      <c r="W38" s="29" t="s">
        <v>13</v>
      </c>
      <c r="X38" s="31" t="s">
        <v>42</v>
      </c>
      <c r="Y38" s="4"/>
    </row>
    <row r="39" spans="1:27">
      <c r="A39" s="4"/>
      <c r="B39" s="32" t="s">
        <v>395</v>
      </c>
      <c r="C39" s="55">
        <f t="shared" ref="C39:W39" si="9">+C40+C41+C42</f>
        <v>148061</v>
      </c>
      <c r="D39" s="56">
        <f t="shared" si="9"/>
        <v>132287</v>
      </c>
      <c r="E39" s="32"/>
      <c r="F39" s="55">
        <f t="shared" si="9"/>
        <v>134327</v>
      </c>
      <c r="G39" s="55">
        <f t="shared" si="9"/>
        <v>153330</v>
      </c>
      <c r="H39" s="56"/>
      <c r="I39" s="32">
        <f t="shared" si="9"/>
        <v>155291</v>
      </c>
      <c r="J39" s="502"/>
      <c r="K39" s="502">
        <f t="shared" si="9"/>
        <v>157310</v>
      </c>
      <c r="L39" s="502"/>
      <c r="M39" s="56">
        <f t="shared" si="9"/>
        <v>149071</v>
      </c>
      <c r="N39" s="502"/>
      <c r="O39" s="56">
        <f t="shared" si="9"/>
        <v>157178</v>
      </c>
      <c r="P39" s="32"/>
      <c r="Q39" s="56">
        <f t="shared" si="9"/>
        <v>149087</v>
      </c>
      <c r="R39" s="32"/>
      <c r="S39" s="56">
        <f t="shared" si="9"/>
        <v>149588</v>
      </c>
      <c r="T39" s="32"/>
      <c r="U39" s="56">
        <f t="shared" si="9"/>
        <v>154081</v>
      </c>
      <c r="V39" s="56"/>
      <c r="W39" s="32">
        <f t="shared" si="9"/>
        <v>162065</v>
      </c>
      <c r="X39" s="56">
        <f t="shared" ref="X39:X50" si="10">SUM(C39:W39)</f>
        <v>1801676</v>
      </c>
      <c r="Y39" s="4"/>
    </row>
    <row r="40" spans="1:27">
      <c r="A40" s="4"/>
      <c r="B40" s="57" t="s">
        <v>60</v>
      </c>
      <c r="C40" s="7">
        <v>110055</v>
      </c>
      <c r="D40" s="8">
        <v>98684</v>
      </c>
      <c r="E40" s="428"/>
      <c r="F40" s="7">
        <v>100870</v>
      </c>
      <c r="G40" s="7">
        <v>114363</v>
      </c>
      <c r="H40" s="8"/>
      <c r="I40" s="428">
        <v>114630</v>
      </c>
      <c r="J40" s="9"/>
      <c r="K40" s="9">
        <v>116131</v>
      </c>
      <c r="L40" s="428"/>
      <c r="M40" s="8">
        <v>108800</v>
      </c>
      <c r="N40" s="428"/>
      <c r="O40" s="8">
        <v>112972</v>
      </c>
      <c r="P40" s="428"/>
      <c r="Q40" s="8">
        <v>106713</v>
      </c>
      <c r="R40" s="428"/>
      <c r="S40" s="8">
        <v>107995</v>
      </c>
      <c r="T40" s="428"/>
      <c r="U40" s="7">
        <v>112416</v>
      </c>
      <c r="V40" s="8"/>
      <c r="W40" s="428">
        <v>118459</v>
      </c>
      <c r="X40" s="7">
        <f t="shared" si="10"/>
        <v>1322088</v>
      </c>
      <c r="Y40" s="4"/>
      <c r="AA40" s="25"/>
    </row>
    <row r="41" spans="1:27">
      <c r="A41" s="4"/>
      <c r="B41" s="57" t="s">
        <v>61</v>
      </c>
      <c r="C41" s="7">
        <v>30713</v>
      </c>
      <c r="D41" s="8">
        <v>27240</v>
      </c>
      <c r="E41" s="428"/>
      <c r="F41" s="7">
        <v>26938</v>
      </c>
      <c r="G41" s="7">
        <v>32851</v>
      </c>
      <c r="H41" s="8"/>
      <c r="I41" s="428">
        <v>34614</v>
      </c>
      <c r="J41" s="9"/>
      <c r="K41" s="9">
        <v>33129</v>
      </c>
      <c r="L41" s="428"/>
      <c r="M41" s="8">
        <v>31702</v>
      </c>
      <c r="N41" s="428"/>
      <c r="O41" s="8">
        <v>34069</v>
      </c>
      <c r="P41" s="428"/>
      <c r="Q41" s="8">
        <v>31774</v>
      </c>
      <c r="R41" s="428"/>
      <c r="S41" s="8">
        <v>31899</v>
      </c>
      <c r="T41" s="428"/>
      <c r="U41" s="7">
        <v>30641</v>
      </c>
      <c r="V41" s="8"/>
      <c r="W41" s="428">
        <v>32326</v>
      </c>
      <c r="X41" s="7">
        <f t="shared" si="10"/>
        <v>377896</v>
      </c>
      <c r="Y41" s="4"/>
      <c r="AA41" s="25"/>
    </row>
    <row r="42" spans="1:27">
      <c r="A42" s="4"/>
      <c r="B42" s="57" t="s">
        <v>62</v>
      </c>
      <c r="C42" s="7">
        <v>7293</v>
      </c>
      <c r="D42" s="8">
        <v>6363</v>
      </c>
      <c r="E42" s="428"/>
      <c r="F42" s="7">
        <v>6519</v>
      </c>
      <c r="G42" s="7">
        <v>6116</v>
      </c>
      <c r="H42" s="8"/>
      <c r="I42" s="428">
        <v>6047</v>
      </c>
      <c r="J42" s="9"/>
      <c r="K42" s="9">
        <v>8050</v>
      </c>
      <c r="L42" s="428"/>
      <c r="M42" s="8">
        <v>8569</v>
      </c>
      <c r="N42" s="428"/>
      <c r="O42" s="8">
        <v>10137</v>
      </c>
      <c r="P42" s="428"/>
      <c r="Q42" s="8">
        <v>10600</v>
      </c>
      <c r="R42" s="428"/>
      <c r="S42" s="8">
        <v>9694</v>
      </c>
      <c r="T42" s="428"/>
      <c r="U42" s="7">
        <v>11024</v>
      </c>
      <c r="V42" s="8"/>
      <c r="W42" s="428">
        <v>11280</v>
      </c>
      <c r="X42" s="7">
        <f t="shared" si="10"/>
        <v>101692</v>
      </c>
      <c r="Y42" s="4"/>
      <c r="AA42" s="25"/>
    </row>
    <row r="43" spans="1:27">
      <c r="A43" s="4"/>
      <c r="B43" s="35" t="s">
        <v>44</v>
      </c>
      <c r="C43" s="36">
        <f t="shared" ref="C43:W43" si="11">+C44+C45+C46</f>
        <v>102643</v>
      </c>
      <c r="D43" s="28">
        <f>SUM(D44:D46)</f>
        <v>88758</v>
      </c>
      <c r="E43" s="35"/>
      <c r="F43" s="36">
        <f t="shared" si="11"/>
        <v>111777</v>
      </c>
      <c r="G43" s="36">
        <f t="shared" si="11"/>
        <v>107262</v>
      </c>
      <c r="H43" s="28"/>
      <c r="I43" s="35">
        <f t="shared" si="11"/>
        <v>108690</v>
      </c>
      <c r="J43" s="46"/>
      <c r="K43" s="46">
        <f t="shared" si="11"/>
        <v>106777</v>
      </c>
      <c r="L43" s="46"/>
      <c r="M43" s="28">
        <f t="shared" si="11"/>
        <v>126211</v>
      </c>
      <c r="N43" s="46"/>
      <c r="O43" s="28">
        <f t="shared" si="11"/>
        <v>120773</v>
      </c>
      <c r="P43" s="35"/>
      <c r="Q43" s="28">
        <f t="shared" si="11"/>
        <v>119309</v>
      </c>
      <c r="R43" s="35"/>
      <c r="S43" s="28">
        <f t="shared" si="11"/>
        <v>116038</v>
      </c>
      <c r="T43" s="35"/>
      <c r="U43" s="28">
        <f t="shared" si="11"/>
        <v>121624</v>
      </c>
      <c r="V43" s="28"/>
      <c r="W43" s="35">
        <f t="shared" si="11"/>
        <v>145737</v>
      </c>
      <c r="X43" s="28">
        <f t="shared" si="10"/>
        <v>1375599</v>
      </c>
      <c r="Y43" s="4"/>
    </row>
    <row r="44" spans="1:27">
      <c r="A44" s="4"/>
      <c r="B44" s="57" t="s">
        <v>60</v>
      </c>
      <c r="C44" s="7">
        <v>75732</v>
      </c>
      <c r="D44" s="8">
        <v>65243</v>
      </c>
      <c r="E44" s="428"/>
      <c r="F44" s="7">
        <v>82660</v>
      </c>
      <c r="G44" s="7">
        <v>78204</v>
      </c>
      <c r="H44" s="8"/>
      <c r="I44" s="428">
        <v>79008</v>
      </c>
      <c r="J44" s="9"/>
      <c r="K44" s="9">
        <v>78643</v>
      </c>
      <c r="L44" s="428"/>
      <c r="M44" s="8">
        <v>91648</v>
      </c>
      <c r="N44" s="428"/>
      <c r="O44" s="8">
        <v>88332</v>
      </c>
      <c r="P44" s="428"/>
      <c r="Q44" s="8">
        <v>85876</v>
      </c>
      <c r="R44" s="428"/>
      <c r="S44" s="8">
        <v>83944</v>
      </c>
      <c r="T44" s="428"/>
      <c r="U44" s="7">
        <v>85891</v>
      </c>
      <c r="V44" s="8"/>
      <c r="W44" s="428">
        <v>105175</v>
      </c>
      <c r="X44" s="7">
        <f t="shared" si="10"/>
        <v>1000356</v>
      </c>
      <c r="Y44" s="4"/>
      <c r="AA44" s="25"/>
    </row>
    <row r="45" spans="1:27">
      <c r="A45" s="4"/>
      <c r="B45" s="57" t="s">
        <v>61</v>
      </c>
      <c r="C45" s="7">
        <v>21715</v>
      </c>
      <c r="D45" s="8">
        <v>19019</v>
      </c>
      <c r="E45" s="428"/>
      <c r="F45" s="7">
        <v>23436</v>
      </c>
      <c r="G45" s="7">
        <v>24551</v>
      </c>
      <c r="H45" s="8"/>
      <c r="I45" s="428">
        <v>24750</v>
      </c>
      <c r="J45" s="9"/>
      <c r="K45" s="9">
        <v>22989</v>
      </c>
      <c r="L45" s="428"/>
      <c r="M45" s="8">
        <v>27292</v>
      </c>
      <c r="N45" s="428"/>
      <c r="O45" s="8">
        <v>26614</v>
      </c>
      <c r="P45" s="428"/>
      <c r="Q45" s="8">
        <v>26071</v>
      </c>
      <c r="R45" s="428"/>
      <c r="S45" s="8">
        <v>25086</v>
      </c>
      <c r="T45" s="428"/>
      <c r="U45" s="7">
        <v>27782</v>
      </c>
      <c r="V45" s="8"/>
      <c r="W45" s="428">
        <v>31641</v>
      </c>
      <c r="X45" s="7">
        <f t="shared" si="10"/>
        <v>300946</v>
      </c>
      <c r="Y45" s="4"/>
      <c r="AA45" s="25"/>
    </row>
    <row r="46" spans="1:27">
      <c r="A46" s="4"/>
      <c r="B46" s="57" t="s">
        <v>62</v>
      </c>
      <c r="C46" s="7">
        <v>5196</v>
      </c>
      <c r="D46" s="8">
        <v>4496</v>
      </c>
      <c r="E46" s="428"/>
      <c r="F46" s="7">
        <v>5681</v>
      </c>
      <c r="G46" s="7">
        <v>4507</v>
      </c>
      <c r="H46" s="8"/>
      <c r="I46" s="428">
        <v>4932</v>
      </c>
      <c r="J46" s="9"/>
      <c r="K46" s="9">
        <v>5145</v>
      </c>
      <c r="L46" s="428"/>
      <c r="M46" s="8">
        <v>7271</v>
      </c>
      <c r="N46" s="428"/>
      <c r="O46" s="8">
        <v>5827</v>
      </c>
      <c r="P46" s="428"/>
      <c r="Q46" s="8">
        <v>7362</v>
      </c>
      <c r="R46" s="428"/>
      <c r="S46" s="8">
        <v>7008</v>
      </c>
      <c r="T46" s="428"/>
      <c r="U46" s="7">
        <v>7951</v>
      </c>
      <c r="V46" s="8"/>
      <c r="W46" s="428">
        <v>8921</v>
      </c>
      <c r="X46" s="7">
        <f t="shared" si="10"/>
        <v>74297</v>
      </c>
      <c r="Y46" s="4"/>
      <c r="AA46" s="25"/>
    </row>
    <row r="47" spans="1:27">
      <c r="A47" s="4"/>
      <c r="B47" s="35" t="s">
        <v>394</v>
      </c>
      <c r="C47" s="36">
        <f t="shared" ref="C47:W47" si="12">+C48+C49+C50</f>
        <v>41484</v>
      </c>
      <c r="D47" s="28">
        <f>SUM(D48:D50)</f>
        <v>41997</v>
      </c>
      <c r="E47" s="35"/>
      <c r="F47" s="36">
        <f t="shared" si="12"/>
        <v>49354</v>
      </c>
      <c r="G47" s="36">
        <f t="shared" si="12"/>
        <v>46460</v>
      </c>
      <c r="H47" s="28"/>
      <c r="I47" s="35">
        <f t="shared" si="12"/>
        <v>46944</v>
      </c>
      <c r="J47" s="46"/>
      <c r="K47" s="46">
        <f t="shared" si="12"/>
        <v>47842</v>
      </c>
      <c r="L47" s="46"/>
      <c r="M47" s="28">
        <f t="shared" si="12"/>
        <v>52068</v>
      </c>
      <c r="N47" s="46"/>
      <c r="O47" s="28">
        <f t="shared" si="12"/>
        <v>48308</v>
      </c>
      <c r="P47" s="35"/>
      <c r="Q47" s="28">
        <f t="shared" si="12"/>
        <v>48674</v>
      </c>
      <c r="R47" s="35"/>
      <c r="S47" s="28">
        <f t="shared" si="12"/>
        <v>50892</v>
      </c>
      <c r="T47" s="35"/>
      <c r="U47" s="28">
        <f t="shared" si="12"/>
        <v>53771</v>
      </c>
      <c r="V47" s="28"/>
      <c r="W47" s="35">
        <f t="shared" si="12"/>
        <v>53828</v>
      </c>
      <c r="X47" s="28">
        <f t="shared" si="10"/>
        <v>581622</v>
      </c>
      <c r="Y47" s="4"/>
    </row>
    <row r="48" spans="1:27">
      <c r="A48" s="4"/>
      <c r="B48" s="57" t="s">
        <v>60</v>
      </c>
      <c r="C48" s="7">
        <v>31292</v>
      </c>
      <c r="D48" s="8">
        <v>32558</v>
      </c>
      <c r="E48" s="428"/>
      <c r="F48" s="7">
        <v>38365</v>
      </c>
      <c r="G48" s="7">
        <v>35775</v>
      </c>
      <c r="H48" s="8"/>
      <c r="I48" s="428">
        <v>36204</v>
      </c>
      <c r="J48" s="9"/>
      <c r="K48" s="9">
        <v>36087</v>
      </c>
      <c r="L48" s="428"/>
      <c r="M48" s="8">
        <v>38765</v>
      </c>
      <c r="N48" s="428"/>
      <c r="O48" s="8">
        <v>36068</v>
      </c>
      <c r="P48" s="428"/>
      <c r="Q48" s="8">
        <v>36227</v>
      </c>
      <c r="R48" s="428"/>
      <c r="S48" s="8">
        <v>37777</v>
      </c>
      <c r="T48" s="428"/>
      <c r="U48" s="7">
        <v>40386</v>
      </c>
      <c r="V48" s="8"/>
      <c r="W48" s="428">
        <v>41029</v>
      </c>
      <c r="X48" s="7">
        <f t="shared" si="10"/>
        <v>440533</v>
      </c>
      <c r="Y48" s="4"/>
      <c r="AA48" s="25"/>
    </row>
    <row r="49" spans="1:27">
      <c r="A49" s="4"/>
      <c r="B49" s="57" t="s">
        <v>61</v>
      </c>
      <c r="C49" s="7">
        <v>8712</v>
      </c>
      <c r="D49" s="8">
        <v>8065</v>
      </c>
      <c r="E49" s="428"/>
      <c r="F49" s="7">
        <v>9565</v>
      </c>
      <c r="G49" s="7">
        <v>8758</v>
      </c>
      <c r="H49" s="8"/>
      <c r="I49" s="428">
        <v>9105</v>
      </c>
      <c r="J49" s="9"/>
      <c r="K49" s="9">
        <v>9855</v>
      </c>
      <c r="L49" s="428"/>
      <c r="M49" s="8">
        <v>10920</v>
      </c>
      <c r="N49" s="428"/>
      <c r="O49" s="8">
        <v>9818</v>
      </c>
      <c r="P49" s="428"/>
      <c r="Q49" s="8">
        <v>9658</v>
      </c>
      <c r="R49" s="428"/>
      <c r="S49" s="8">
        <v>10582</v>
      </c>
      <c r="T49" s="428"/>
      <c r="U49" s="7">
        <v>10723</v>
      </c>
      <c r="V49" s="8"/>
      <c r="W49" s="428">
        <v>10332</v>
      </c>
      <c r="X49" s="7">
        <f t="shared" si="10"/>
        <v>116093</v>
      </c>
      <c r="Y49" s="4"/>
      <c r="AA49" s="25"/>
    </row>
    <row r="50" spans="1:27">
      <c r="A50" s="4"/>
      <c r="B50" s="57" t="s">
        <v>62</v>
      </c>
      <c r="C50" s="7">
        <v>1480</v>
      </c>
      <c r="D50" s="8">
        <v>1374</v>
      </c>
      <c r="E50" s="428"/>
      <c r="F50" s="7">
        <v>1424</v>
      </c>
      <c r="G50" s="7">
        <v>1927</v>
      </c>
      <c r="H50" s="8"/>
      <c r="I50" s="428">
        <v>1635</v>
      </c>
      <c r="J50" s="9"/>
      <c r="K50" s="9">
        <v>1900</v>
      </c>
      <c r="L50" s="428"/>
      <c r="M50" s="8">
        <v>2383</v>
      </c>
      <c r="N50" s="428"/>
      <c r="O50" s="8">
        <v>2422</v>
      </c>
      <c r="P50" s="428"/>
      <c r="Q50" s="8">
        <v>2789</v>
      </c>
      <c r="R50" s="428"/>
      <c r="S50" s="8">
        <v>2533</v>
      </c>
      <c r="T50" s="428"/>
      <c r="U50" s="7">
        <v>2662</v>
      </c>
      <c r="V50" s="8"/>
      <c r="W50" s="428">
        <v>2467</v>
      </c>
      <c r="X50" s="7">
        <f t="shared" si="10"/>
        <v>24996</v>
      </c>
      <c r="Y50" s="4"/>
      <c r="AA50" s="25"/>
    </row>
    <row r="51" spans="1:27">
      <c r="A51" s="4"/>
      <c r="B51" s="35" t="s">
        <v>46</v>
      </c>
      <c r="C51" s="36">
        <f t="shared" ref="C51:X51" si="13">+C52+C53+C54</f>
        <v>292188</v>
      </c>
      <c r="D51" s="28">
        <f>SUM(D52:D54)</f>
        <v>263042</v>
      </c>
      <c r="E51" s="35"/>
      <c r="F51" s="36">
        <f t="shared" si="13"/>
        <v>295458</v>
      </c>
      <c r="G51" s="36">
        <f t="shared" si="13"/>
        <v>307052</v>
      </c>
      <c r="H51" s="28"/>
      <c r="I51" s="35">
        <f t="shared" si="13"/>
        <v>310925</v>
      </c>
      <c r="J51" s="46"/>
      <c r="K51" s="46">
        <f t="shared" si="13"/>
        <v>311929</v>
      </c>
      <c r="L51" s="46"/>
      <c r="M51" s="28">
        <f t="shared" si="13"/>
        <v>327350</v>
      </c>
      <c r="N51" s="46"/>
      <c r="O51" s="28">
        <f t="shared" si="13"/>
        <v>326259</v>
      </c>
      <c r="P51" s="35"/>
      <c r="Q51" s="28">
        <f t="shared" si="13"/>
        <v>317070</v>
      </c>
      <c r="R51" s="35"/>
      <c r="S51" s="28">
        <f t="shared" si="13"/>
        <v>316518</v>
      </c>
      <c r="T51" s="35"/>
      <c r="U51" s="28">
        <f t="shared" si="13"/>
        <v>329476</v>
      </c>
      <c r="V51" s="28"/>
      <c r="W51" s="35">
        <f t="shared" si="13"/>
        <v>361630</v>
      </c>
      <c r="X51" s="28">
        <f t="shared" si="13"/>
        <v>3758897</v>
      </c>
      <c r="Y51" s="4"/>
    </row>
    <row r="52" spans="1:27">
      <c r="A52" s="4"/>
      <c r="B52" s="35" t="s">
        <v>60</v>
      </c>
      <c r="C52" s="36">
        <f t="shared" ref="C52:X52" si="14">+C40+C44+C48</f>
        <v>217079</v>
      </c>
      <c r="D52" s="28">
        <f t="shared" si="14"/>
        <v>196485</v>
      </c>
      <c r="E52" s="35"/>
      <c r="F52" s="36">
        <f t="shared" si="14"/>
        <v>221895</v>
      </c>
      <c r="G52" s="36">
        <f t="shared" si="14"/>
        <v>228342</v>
      </c>
      <c r="H52" s="28"/>
      <c r="I52" s="35">
        <f t="shared" si="14"/>
        <v>229842</v>
      </c>
      <c r="J52" s="46"/>
      <c r="K52" s="46">
        <f t="shared" si="14"/>
        <v>230861</v>
      </c>
      <c r="L52" s="46"/>
      <c r="M52" s="28">
        <f t="shared" si="14"/>
        <v>239213</v>
      </c>
      <c r="N52" s="46"/>
      <c r="O52" s="28">
        <f t="shared" si="14"/>
        <v>237372</v>
      </c>
      <c r="P52" s="35"/>
      <c r="Q52" s="28">
        <f t="shared" si="14"/>
        <v>228816</v>
      </c>
      <c r="R52" s="35"/>
      <c r="S52" s="28">
        <f t="shared" si="14"/>
        <v>229716</v>
      </c>
      <c r="T52" s="35"/>
      <c r="U52" s="28">
        <f t="shared" si="14"/>
        <v>238693</v>
      </c>
      <c r="V52" s="28"/>
      <c r="W52" s="35">
        <f t="shared" si="14"/>
        <v>264663</v>
      </c>
      <c r="X52" s="28">
        <f t="shared" si="14"/>
        <v>2762977</v>
      </c>
      <c r="Y52" s="4"/>
    </row>
    <row r="53" spans="1:27">
      <c r="A53" s="4"/>
      <c r="B53" s="35" t="s">
        <v>61</v>
      </c>
      <c r="C53" s="36">
        <f t="shared" ref="C53:X53" si="15">+C41+C45+C49</f>
        <v>61140</v>
      </c>
      <c r="D53" s="28">
        <f>+D41+D45+D49</f>
        <v>54324</v>
      </c>
      <c r="E53" s="35"/>
      <c r="F53" s="36">
        <f t="shared" si="15"/>
        <v>59939</v>
      </c>
      <c r="G53" s="36">
        <f t="shared" si="15"/>
        <v>66160</v>
      </c>
      <c r="H53" s="28"/>
      <c r="I53" s="35">
        <f t="shared" si="15"/>
        <v>68469</v>
      </c>
      <c r="J53" s="46"/>
      <c r="K53" s="46">
        <f t="shared" si="15"/>
        <v>65973</v>
      </c>
      <c r="L53" s="46"/>
      <c r="M53" s="28">
        <f t="shared" si="15"/>
        <v>69914</v>
      </c>
      <c r="N53" s="46"/>
      <c r="O53" s="28">
        <f t="shared" si="15"/>
        <v>70501</v>
      </c>
      <c r="P53" s="35"/>
      <c r="Q53" s="28">
        <f t="shared" si="15"/>
        <v>67503</v>
      </c>
      <c r="R53" s="35"/>
      <c r="S53" s="28">
        <f t="shared" si="15"/>
        <v>67567</v>
      </c>
      <c r="T53" s="35"/>
      <c r="U53" s="28">
        <f t="shared" si="15"/>
        <v>69146</v>
      </c>
      <c r="V53" s="28"/>
      <c r="W53" s="35">
        <f t="shared" si="15"/>
        <v>74299</v>
      </c>
      <c r="X53" s="28">
        <f t="shared" si="15"/>
        <v>794935</v>
      </c>
      <c r="Y53" s="4"/>
    </row>
    <row r="54" spans="1:27">
      <c r="A54" s="4"/>
      <c r="B54" s="37" t="s">
        <v>62</v>
      </c>
      <c r="C54" s="36">
        <f t="shared" ref="C54:X54" si="16">+C42+C46+C50</f>
        <v>13969</v>
      </c>
      <c r="D54" s="28">
        <f>+D42+D46+D50</f>
        <v>12233</v>
      </c>
      <c r="E54" s="35"/>
      <c r="F54" s="60">
        <f t="shared" si="16"/>
        <v>13624</v>
      </c>
      <c r="G54" s="60">
        <f t="shared" si="16"/>
        <v>12550</v>
      </c>
      <c r="H54" s="61"/>
      <c r="I54" s="37">
        <f t="shared" si="16"/>
        <v>12614</v>
      </c>
      <c r="J54" s="503"/>
      <c r="K54" s="503">
        <f t="shared" si="16"/>
        <v>15095</v>
      </c>
      <c r="L54" s="503"/>
      <c r="M54" s="61">
        <f t="shared" si="16"/>
        <v>18223</v>
      </c>
      <c r="N54" s="503"/>
      <c r="O54" s="61">
        <f t="shared" si="16"/>
        <v>18386</v>
      </c>
      <c r="P54" s="37"/>
      <c r="Q54" s="61">
        <f t="shared" si="16"/>
        <v>20751</v>
      </c>
      <c r="R54" s="37"/>
      <c r="S54" s="61">
        <f t="shared" si="16"/>
        <v>19235</v>
      </c>
      <c r="T54" s="37"/>
      <c r="U54" s="61">
        <f t="shared" si="16"/>
        <v>21637</v>
      </c>
      <c r="V54" s="61"/>
      <c r="W54" s="37">
        <f t="shared" si="16"/>
        <v>22668</v>
      </c>
      <c r="X54" s="61">
        <f t="shared" si="16"/>
        <v>200985</v>
      </c>
      <c r="Y54" s="4"/>
    </row>
    <row r="55" spans="1:27">
      <c r="A55" s="4"/>
      <c r="B55" s="35" t="s">
        <v>336</v>
      </c>
      <c r="C55" s="55">
        <f>+C56+C57</f>
        <v>10004</v>
      </c>
      <c r="D55" s="56">
        <f>+D56+D57</f>
        <v>909</v>
      </c>
      <c r="E55" s="32"/>
      <c r="F55" s="55">
        <f t="shared" ref="F55:W55" si="17">+F56+F57</f>
        <v>11294</v>
      </c>
      <c r="G55" s="55">
        <f t="shared" si="17"/>
        <v>4050</v>
      </c>
      <c r="H55" s="56"/>
      <c r="I55" s="32">
        <f t="shared" si="17"/>
        <v>2912</v>
      </c>
      <c r="J55" s="56"/>
      <c r="K55" s="502">
        <f t="shared" si="17"/>
        <v>4514</v>
      </c>
      <c r="L55" s="32"/>
      <c r="M55" s="56">
        <f>+M57</f>
        <v>702</v>
      </c>
      <c r="N55" s="32"/>
      <c r="O55" s="56">
        <f t="shared" si="17"/>
        <v>11322</v>
      </c>
      <c r="P55" s="32"/>
      <c r="Q55" s="56">
        <f t="shared" si="17"/>
        <v>9080</v>
      </c>
      <c r="R55" s="32"/>
      <c r="S55" s="56">
        <f t="shared" si="17"/>
        <v>9363</v>
      </c>
      <c r="T55" s="32"/>
      <c r="U55" s="55">
        <f t="shared" si="17"/>
        <v>9424</v>
      </c>
      <c r="V55" s="56"/>
      <c r="W55" s="32">
        <f t="shared" si="17"/>
        <v>9530</v>
      </c>
      <c r="X55" s="36">
        <f>SUM(C55:W55)</f>
        <v>83104</v>
      </c>
      <c r="Y55" s="4"/>
    </row>
    <row r="56" spans="1:27">
      <c r="A56" s="4"/>
      <c r="B56" s="57" t="s">
        <v>248</v>
      </c>
      <c r="C56" s="26"/>
      <c r="D56" s="27"/>
      <c r="E56" s="57"/>
      <c r="F56" s="7"/>
      <c r="G56" s="7"/>
      <c r="H56" s="8"/>
      <c r="I56" s="428"/>
      <c r="J56" s="9"/>
      <c r="K56" s="9"/>
      <c r="L56" s="9"/>
      <c r="M56" s="8"/>
      <c r="N56" s="9"/>
      <c r="O56" s="8"/>
      <c r="P56" s="428"/>
      <c r="Q56" s="8"/>
      <c r="R56" s="428"/>
      <c r="S56" s="8"/>
      <c r="T56" s="428"/>
      <c r="U56" s="8"/>
      <c r="V56" s="8"/>
      <c r="W56" s="428"/>
      <c r="X56" s="28"/>
      <c r="Y56" s="4"/>
    </row>
    <row r="57" spans="1:27">
      <c r="A57" s="4"/>
      <c r="B57" s="57" t="s">
        <v>286</v>
      </c>
      <c r="C57" s="26">
        <v>10004</v>
      </c>
      <c r="D57" s="27">
        <v>909</v>
      </c>
      <c r="E57" s="57" t="s">
        <v>396</v>
      </c>
      <c r="F57" s="7">
        <v>11294</v>
      </c>
      <c r="G57" s="7">
        <v>4050</v>
      </c>
      <c r="H57" s="454" t="s">
        <v>412</v>
      </c>
      <c r="I57" s="455">
        <v>2912</v>
      </c>
      <c r="J57" s="454" t="s">
        <v>412</v>
      </c>
      <c r="K57" s="42">
        <v>4514</v>
      </c>
      <c r="L57" s="452" t="s">
        <v>412</v>
      </c>
      <c r="M57" s="500">
        <v>702</v>
      </c>
      <c r="N57" s="452" t="s">
        <v>412</v>
      </c>
      <c r="O57" s="8">
        <v>11322</v>
      </c>
      <c r="P57" s="452" t="s">
        <v>412</v>
      </c>
      <c r="Q57" s="8">
        <v>9080</v>
      </c>
      <c r="R57" s="452" t="s">
        <v>412</v>
      </c>
      <c r="S57" s="8">
        <v>9363</v>
      </c>
      <c r="T57" s="524" t="s">
        <v>412</v>
      </c>
      <c r="U57" s="8">
        <v>9424</v>
      </c>
      <c r="V57" s="523" t="s">
        <v>412</v>
      </c>
      <c r="W57" s="428">
        <v>9530</v>
      </c>
      <c r="X57" s="7">
        <f t="shared" ref="X57" si="18">SUM(C57:W57)</f>
        <v>83104</v>
      </c>
      <c r="Y57" s="4"/>
      <c r="AA57" s="25"/>
    </row>
    <row r="58" spans="1:27" ht="19.5" customHeight="1" thickBot="1">
      <c r="A58" s="4"/>
      <c r="B58" s="50" t="s">
        <v>47</v>
      </c>
      <c r="C58" s="47">
        <f t="shared" ref="C58:X58" si="19">+C55+C51</f>
        <v>302192</v>
      </c>
      <c r="D58" s="62">
        <f t="shared" si="19"/>
        <v>263951</v>
      </c>
      <c r="E58" s="50"/>
      <c r="F58" s="47">
        <f t="shared" si="19"/>
        <v>306752</v>
      </c>
      <c r="G58" s="47">
        <f t="shared" si="19"/>
        <v>311102</v>
      </c>
      <c r="H58" s="62"/>
      <c r="I58" s="50">
        <f t="shared" si="19"/>
        <v>313837</v>
      </c>
      <c r="J58" s="504"/>
      <c r="K58" s="504">
        <f t="shared" si="19"/>
        <v>316443</v>
      </c>
      <c r="L58" s="504"/>
      <c r="M58" s="62">
        <f t="shared" si="19"/>
        <v>328052</v>
      </c>
      <c r="N58" s="504"/>
      <c r="O58" s="62">
        <f t="shared" si="19"/>
        <v>337581</v>
      </c>
      <c r="P58" s="50"/>
      <c r="Q58" s="62">
        <f t="shared" si="19"/>
        <v>326150</v>
      </c>
      <c r="R58" s="50"/>
      <c r="S58" s="62">
        <f t="shared" si="19"/>
        <v>325881</v>
      </c>
      <c r="T58" s="50"/>
      <c r="U58" s="62">
        <f t="shared" si="19"/>
        <v>338900</v>
      </c>
      <c r="V58" s="62"/>
      <c r="W58" s="50">
        <f t="shared" si="19"/>
        <v>371160</v>
      </c>
      <c r="X58" s="62">
        <f t="shared" si="19"/>
        <v>3842001</v>
      </c>
      <c r="Y58" s="4"/>
    </row>
    <row r="59" spans="1:27" ht="13.5" thickTop="1">
      <c r="A59" s="4"/>
      <c r="B59" s="546" t="s">
        <v>397</v>
      </c>
      <c r="C59" s="547"/>
      <c r="D59" s="547"/>
      <c r="E59" s="547"/>
      <c r="F59" s="547"/>
      <c r="G59" s="547"/>
      <c r="H59" s="547"/>
      <c r="I59" s="547"/>
      <c r="J59" s="547"/>
      <c r="K59" s="547"/>
      <c r="L59" s="547"/>
      <c r="M59" s="547"/>
      <c r="N59" s="547"/>
      <c r="O59" s="547"/>
      <c r="P59" s="547"/>
      <c r="Q59" s="547"/>
      <c r="R59" s="547"/>
      <c r="S59" s="547"/>
      <c r="T59" s="547"/>
      <c r="U59" s="547"/>
      <c r="V59" s="547"/>
      <c r="W59" s="547"/>
      <c r="X59" s="547"/>
      <c r="Y59" s="4"/>
      <c r="AA59" s="25"/>
    </row>
    <row r="60" spans="1:27">
      <c r="A60" s="4"/>
      <c r="B60" s="495" t="s">
        <v>423</v>
      </c>
      <c r="C60" s="494"/>
      <c r="D60" s="494"/>
      <c r="E60" s="494"/>
      <c r="F60" s="494"/>
      <c r="G60" s="494"/>
      <c r="H60" s="494"/>
      <c r="I60" s="494"/>
      <c r="J60" s="494"/>
      <c r="K60" s="494"/>
      <c r="L60" s="509"/>
      <c r="M60" s="494"/>
      <c r="N60" s="509"/>
      <c r="O60" s="494"/>
      <c r="P60" s="517"/>
      <c r="Q60" s="494"/>
      <c r="R60" s="517"/>
      <c r="S60" s="494"/>
      <c r="T60" s="521"/>
      <c r="U60" s="494"/>
      <c r="V60" s="525"/>
      <c r="W60" s="494"/>
      <c r="X60" s="494"/>
      <c r="Y60" s="4"/>
    </row>
    <row r="61" spans="1:27">
      <c r="A61" s="4"/>
      <c r="B61" s="548" t="s">
        <v>390</v>
      </c>
      <c r="C61" s="545"/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545"/>
      <c r="U61" s="545"/>
      <c r="V61" s="545"/>
      <c r="W61" s="545"/>
      <c r="X61" s="545"/>
      <c r="Y61" s="4"/>
    </row>
    <row r="62" spans="1:27">
      <c r="A62" s="4"/>
      <c r="Y62" s="4"/>
    </row>
    <row r="63" spans="1:2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7" ht="15.75">
      <c r="A64" s="4"/>
      <c r="B64" s="538" t="s">
        <v>64</v>
      </c>
      <c r="C64" s="538"/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38"/>
      <c r="V64" s="538"/>
      <c r="W64" s="538"/>
      <c r="X64" s="538"/>
      <c r="Y64" s="4"/>
    </row>
    <row r="65" spans="1:27" ht="15.75">
      <c r="A65" s="4"/>
      <c r="B65" s="538" t="s">
        <v>56</v>
      </c>
      <c r="C65" s="539"/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4"/>
    </row>
    <row r="66" spans="1:27" ht="15.75">
      <c r="A66" s="4"/>
      <c r="B66" s="538" t="s">
        <v>57</v>
      </c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4"/>
    </row>
    <row r="67" spans="1:27" ht="15.75">
      <c r="A67" s="4"/>
      <c r="B67" s="538" t="s">
        <v>343</v>
      </c>
      <c r="C67" s="539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4"/>
    </row>
    <row r="68" spans="1:27" ht="16.5" thickBot="1">
      <c r="A68" s="4"/>
      <c r="B68" s="540" t="s">
        <v>52</v>
      </c>
      <c r="C68" s="539"/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4"/>
    </row>
    <row r="69" spans="1:27" ht="24" customHeight="1" thickTop="1">
      <c r="A69" s="4"/>
      <c r="B69" s="49" t="s">
        <v>58</v>
      </c>
      <c r="C69" s="30" t="s">
        <v>0</v>
      </c>
      <c r="D69" s="31" t="s">
        <v>1</v>
      </c>
      <c r="E69" s="29"/>
      <c r="F69" s="30" t="s">
        <v>2</v>
      </c>
      <c r="G69" s="30" t="s">
        <v>3</v>
      </c>
      <c r="H69" s="31"/>
      <c r="I69" s="29" t="s">
        <v>4</v>
      </c>
      <c r="J69" s="501"/>
      <c r="K69" s="501" t="s">
        <v>11</v>
      </c>
      <c r="L69" s="29"/>
      <c r="M69" s="501" t="s">
        <v>5</v>
      </c>
      <c r="N69" s="501"/>
      <c r="O69" s="31" t="s">
        <v>6</v>
      </c>
      <c r="P69" s="29"/>
      <c r="Q69" s="31" t="s">
        <v>7</v>
      </c>
      <c r="R69" s="29"/>
      <c r="S69" s="31" t="s">
        <v>8</v>
      </c>
      <c r="T69" s="29"/>
      <c r="U69" s="31" t="s">
        <v>12</v>
      </c>
      <c r="V69" s="31"/>
      <c r="W69" s="501" t="s">
        <v>13</v>
      </c>
      <c r="X69" s="31" t="s">
        <v>42</v>
      </c>
      <c r="Y69" s="4"/>
    </row>
    <row r="70" spans="1:27">
      <c r="A70" s="4"/>
      <c r="B70" s="32" t="s">
        <v>395</v>
      </c>
      <c r="C70" s="55">
        <f t="shared" ref="C70:X70" si="20">+C71+C72+C73</f>
        <v>1805022</v>
      </c>
      <c r="D70" s="56">
        <f t="shared" si="20"/>
        <v>1530180</v>
      </c>
      <c r="E70" s="32"/>
      <c r="F70" s="55">
        <f t="shared" si="20"/>
        <v>1558843</v>
      </c>
      <c r="G70" s="55">
        <f t="shared" si="20"/>
        <v>1788761</v>
      </c>
      <c r="H70" s="56"/>
      <c r="I70" s="32">
        <f t="shared" si="20"/>
        <v>1836958</v>
      </c>
      <c r="J70" s="502"/>
      <c r="K70" s="502">
        <f t="shared" si="20"/>
        <v>1913543</v>
      </c>
      <c r="L70" s="32"/>
      <c r="M70" s="502">
        <f t="shared" si="20"/>
        <v>2075129</v>
      </c>
      <c r="N70" s="502"/>
      <c r="O70" s="56">
        <f t="shared" si="20"/>
        <v>2168649</v>
      </c>
      <c r="P70" s="32"/>
      <c r="Q70" s="56">
        <f t="shared" si="20"/>
        <v>2142888</v>
      </c>
      <c r="R70" s="32"/>
      <c r="S70" s="56">
        <f t="shared" si="20"/>
        <v>2163729</v>
      </c>
      <c r="T70" s="32"/>
      <c r="U70" s="56">
        <f t="shared" si="20"/>
        <v>2218407</v>
      </c>
      <c r="V70" s="56"/>
      <c r="W70" s="502">
        <f t="shared" si="20"/>
        <v>2372504</v>
      </c>
      <c r="X70" s="56">
        <f t="shared" si="20"/>
        <v>23574613</v>
      </c>
      <c r="Y70" s="4"/>
    </row>
    <row r="71" spans="1:27">
      <c r="A71" s="4"/>
      <c r="B71" s="57" t="s">
        <v>60</v>
      </c>
      <c r="C71" s="7">
        <v>1323359</v>
      </c>
      <c r="D71" s="8">
        <v>1103726</v>
      </c>
      <c r="E71" s="428"/>
      <c r="F71" s="7">
        <v>1144654</v>
      </c>
      <c r="G71" s="7">
        <v>1314884</v>
      </c>
      <c r="H71" s="8"/>
      <c r="I71" s="428">
        <v>1328322</v>
      </c>
      <c r="J71" s="9"/>
      <c r="K71" s="9">
        <v>1380840</v>
      </c>
      <c r="L71" s="428"/>
      <c r="M71" s="9">
        <v>1430790</v>
      </c>
      <c r="N71" s="428"/>
      <c r="O71" s="8">
        <v>1487055</v>
      </c>
      <c r="P71" s="428"/>
      <c r="Q71" s="8">
        <v>1463454</v>
      </c>
      <c r="R71" s="428"/>
      <c r="S71" s="8">
        <v>1499907</v>
      </c>
      <c r="T71" s="428"/>
      <c r="U71" s="7">
        <v>1543053</v>
      </c>
      <c r="V71" s="8"/>
      <c r="W71" s="428">
        <v>1659145</v>
      </c>
      <c r="X71" s="7">
        <f>SUM(C71:W71)</f>
        <v>16679189</v>
      </c>
      <c r="Y71" s="4"/>
      <c r="AA71" s="25"/>
    </row>
    <row r="72" spans="1:27">
      <c r="A72" s="4"/>
      <c r="B72" s="57" t="s">
        <v>61</v>
      </c>
      <c r="C72" s="7">
        <v>369522</v>
      </c>
      <c r="D72" s="8">
        <v>327764</v>
      </c>
      <c r="E72" s="428"/>
      <c r="F72" s="7">
        <v>322534</v>
      </c>
      <c r="G72" s="7">
        <v>394593</v>
      </c>
      <c r="H72" s="8"/>
      <c r="I72" s="428">
        <v>423797</v>
      </c>
      <c r="J72" s="9"/>
      <c r="K72" s="9">
        <v>415440</v>
      </c>
      <c r="L72" s="428"/>
      <c r="M72" s="9">
        <v>472686</v>
      </c>
      <c r="N72" s="428"/>
      <c r="O72" s="8">
        <v>492891</v>
      </c>
      <c r="P72" s="428"/>
      <c r="Q72" s="8">
        <v>473928</v>
      </c>
      <c r="R72" s="428"/>
      <c r="S72" s="8">
        <v>472682</v>
      </c>
      <c r="T72" s="428"/>
      <c r="U72" s="7">
        <v>455807</v>
      </c>
      <c r="V72" s="8"/>
      <c r="W72" s="428">
        <v>490693</v>
      </c>
      <c r="X72" s="7">
        <f>SUM(C72:W72)</f>
        <v>5112337</v>
      </c>
      <c r="Y72" s="4"/>
      <c r="AA72" s="25"/>
    </row>
    <row r="73" spans="1:27">
      <c r="A73" s="4"/>
      <c r="B73" s="57" t="s">
        <v>62</v>
      </c>
      <c r="C73" s="7">
        <v>112141</v>
      </c>
      <c r="D73" s="8">
        <v>98690</v>
      </c>
      <c r="E73" s="428"/>
      <c r="F73" s="7">
        <v>91655</v>
      </c>
      <c r="G73" s="7">
        <v>79284</v>
      </c>
      <c r="H73" s="8"/>
      <c r="I73" s="428">
        <v>84839</v>
      </c>
      <c r="J73" s="9"/>
      <c r="K73" s="9">
        <v>117263</v>
      </c>
      <c r="L73" s="428"/>
      <c r="M73" s="9">
        <v>171653</v>
      </c>
      <c r="N73" s="428"/>
      <c r="O73" s="8">
        <v>188703</v>
      </c>
      <c r="P73" s="428"/>
      <c r="Q73" s="8">
        <v>205506</v>
      </c>
      <c r="R73" s="428"/>
      <c r="S73" s="8">
        <v>191140</v>
      </c>
      <c r="T73" s="428"/>
      <c r="U73" s="7">
        <v>219547</v>
      </c>
      <c r="V73" s="8"/>
      <c r="W73" s="428">
        <v>222666</v>
      </c>
      <c r="X73" s="7">
        <f>SUM(C73:W73)</f>
        <v>1783087</v>
      </c>
      <c r="Y73" s="4"/>
      <c r="AA73" s="25"/>
    </row>
    <row r="74" spans="1:27">
      <c r="A74" s="4"/>
      <c r="B74" s="35" t="s">
        <v>44</v>
      </c>
      <c r="C74" s="36">
        <f t="shared" ref="C74:X74" si="21">+C75+C76+C77</f>
        <v>1281076</v>
      </c>
      <c r="D74" s="28">
        <f>SUM(D75:D77)</f>
        <v>1105235</v>
      </c>
      <c r="E74" s="35"/>
      <c r="F74" s="36">
        <f t="shared" si="21"/>
        <v>1405019</v>
      </c>
      <c r="G74" s="36">
        <f t="shared" si="21"/>
        <v>1373885</v>
      </c>
      <c r="H74" s="28"/>
      <c r="I74" s="35">
        <f t="shared" si="21"/>
        <v>1381995</v>
      </c>
      <c r="J74" s="46"/>
      <c r="K74" s="46">
        <f t="shared" si="21"/>
        <v>1355535</v>
      </c>
      <c r="L74" s="35"/>
      <c r="M74" s="46">
        <f t="shared" si="21"/>
        <v>1630478</v>
      </c>
      <c r="N74" s="46"/>
      <c r="O74" s="28">
        <f t="shared" si="21"/>
        <v>1582483</v>
      </c>
      <c r="P74" s="35"/>
      <c r="Q74" s="28">
        <f t="shared" si="21"/>
        <v>1555584</v>
      </c>
      <c r="R74" s="35"/>
      <c r="S74" s="28">
        <f t="shared" si="21"/>
        <v>1558418</v>
      </c>
      <c r="T74" s="35"/>
      <c r="U74" s="28">
        <f t="shared" si="21"/>
        <v>1650434</v>
      </c>
      <c r="V74" s="28"/>
      <c r="W74" s="46">
        <f t="shared" si="21"/>
        <v>1879797</v>
      </c>
      <c r="X74" s="28">
        <f t="shared" si="21"/>
        <v>17759939</v>
      </c>
      <c r="Y74" s="4"/>
    </row>
    <row r="75" spans="1:27">
      <c r="A75" s="4"/>
      <c r="B75" s="57" t="s">
        <v>60</v>
      </c>
      <c r="C75" s="7">
        <v>903146</v>
      </c>
      <c r="D75" s="8">
        <v>780691</v>
      </c>
      <c r="E75" s="428"/>
      <c r="F75" s="7">
        <v>997060</v>
      </c>
      <c r="G75" s="7">
        <v>969365</v>
      </c>
      <c r="H75" s="8"/>
      <c r="I75" s="428">
        <v>987272</v>
      </c>
      <c r="J75" s="9"/>
      <c r="K75" s="9">
        <v>972151</v>
      </c>
      <c r="L75" s="428"/>
      <c r="M75" s="9">
        <v>1148201</v>
      </c>
      <c r="N75" s="428"/>
      <c r="O75" s="8">
        <v>1129792</v>
      </c>
      <c r="P75" s="428"/>
      <c r="Q75" s="8">
        <v>1084278</v>
      </c>
      <c r="R75" s="428"/>
      <c r="S75" s="8">
        <v>1093481</v>
      </c>
      <c r="T75" s="428"/>
      <c r="U75" s="7">
        <v>1108495</v>
      </c>
      <c r="V75" s="8"/>
      <c r="W75" s="428">
        <v>1307151</v>
      </c>
      <c r="X75" s="7">
        <f>SUM(C75:W75)</f>
        <v>12481083</v>
      </c>
      <c r="Y75" s="4"/>
      <c r="AA75" s="25"/>
    </row>
    <row r="76" spans="1:27">
      <c r="A76" s="4"/>
      <c r="B76" s="57" t="s">
        <v>61</v>
      </c>
      <c r="C76" s="7">
        <v>278287</v>
      </c>
      <c r="D76" s="8">
        <v>251265</v>
      </c>
      <c r="E76" s="428"/>
      <c r="F76" s="7">
        <v>309210</v>
      </c>
      <c r="G76" s="7">
        <v>327883</v>
      </c>
      <c r="H76" s="8"/>
      <c r="I76" s="428">
        <v>315795</v>
      </c>
      <c r="J76" s="9"/>
      <c r="K76" s="9">
        <v>302535</v>
      </c>
      <c r="L76" s="428"/>
      <c r="M76" s="9">
        <v>365805</v>
      </c>
      <c r="N76" s="428"/>
      <c r="O76" s="8">
        <v>364926</v>
      </c>
      <c r="P76" s="428"/>
      <c r="Q76" s="8">
        <v>355301</v>
      </c>
      <c r="R76" s="428"/>
      <c r="S76" s="8">
        <v>340870</v>
      </c>
      <c r="T76" s="428"/>
      <c r="U76" s="7">
        <v>398569</v>
      </c>
      <c r="V76" s="8"/>
      <c r="W76" s="428">
        <v>430968</v>
      </c>
      <c r="X76" s="7">
        <f>SUM(C76:W76)</f>
        <v>4041414</v>
      </c>
      <c r="Y76" s="4"/>
      <c r="AA76" s="25"/>
    </row>
    <row r="77" spans="1:27">
      <c r="A77" s="4"/>
      <c r="B77" s="57" t="s">
        <v>62</v>
      </c>
      <c r="C77" s="7">
        <v>99643</v>
      </c>
      <c r="D77" s="8">
        <v>73279</v>
      </c>
      <c r="E77" s="428"/>
      <c r="F77" s="7">
        <v>98749</v>
      </c>
      <c r="G77" s="7">
        <v>76637</v>
      </c>
      <c r="H77" s="8"/>
      <c r="I77" s="428">
        <v>78928</v>
      </c>
      <c r="J77" s="9"/>
      <c r="K77" s="9">
        <v>80849</v>
      </c>
      <c r="L77" s="428"/>
      <c r="M77" s="9">
        <v>116472</v>
      </c>
      <c r="N77" s="428"/>
      <c r="O77" s="8">
        <v>87765</v>
      </c>
      <c r="P77" s="428"/>
      <c r="Q77" s="8">
        <v>116005</v>
      </c>
      <c r="R77" s="428"/>
      <c r="S77" s="8">
        <v>124067</v>
      </c>
      <c r="T77" s="428"/>
      <c r="U77" s="7">
        <v>143370</v>
      </c>
      <c r="V77" s="8"/>
      <c r="W77" s="428">
        <v>141678</v>
      </c>
      <c r="X77" s="7">
        <f>SUM(C77:W77)</f>
        <v>1237442</v>
      </c>
      <c r="Y77" s="4"/>
      <c r="AA77" s="25"/>
    </row>
    <row r="78" spans="1:27">
      <c r="A78" s="4"/>
      <c r="B78" s="35" t="s">
        <v>394</v>
      </c>
      <c r="C78" s="36">
        <f t="shared" ref="C78:X78" si="22">+C79+C80+C81</f>
        <v>507678</v>
      </c>
      <c r="D78" s="28">
        <f>SUM(D79:D81)</f>
        <v>497953</v>
      </c>
      <c r="E78" s="35"/>
      <c r="F78" s="36">
        <f t="shared" si="22"/>
        <v>581886</v>
      </c>
      <c r="G78" s="36">
        <f t="shared" si="22"/>
        <v>551240</v>
      </c>
      <c r="H78" s="28"/>
      <c r="I78" s="35">
        <f t="shared" si="22"/>
        <v>558671</v>
      </c>
      <c r="J78" s="46"/>
      <c r="K78" s="46">
        <f t="shared" si="22"/>
        <v>579431</v>
      </c>
      <c r="L78" s="35"/>
      <c r="M78" s="46">
        <f t="shared" si="22"/>
        <v>634339</v>
      </c>
      <c r="N78" s="46"/>
      <c r="O78" s="28">
        <f t="shared" si="22"/>
        <v>590580</v>
      </c>
      <c r="P78" s="35"/>
      <c r="Q78" s="28">
        <f t="shared" si="22"/>
        <v>607820</v>
      </c>
      <c r="R78" s="35"/>
      <c r="S78" s="28">
        <f t="shared" si="22"/>
        <v>638900</v>
      </c>
      <c r="T78" s="35"/>
      <c r="U78" s="28">
        <f t="shared" si="22"/>
        <v>650365</v>
      </c>
      <c r="V78" s="28"/>
      <c r="W78" s="46">
        <f t="shared" si="22"/>
        <v>662368</v>
      </c>
      <c r="X78" s="28">
        <f t="shared" si="22"/>
        <v>7061231</v>
      </c>
      <c r="Y78" s="4"/>
    </row>
    <row r="79" spans="1:27">
      <c r="A79" s="4"/>
      <c r="B79" s="57" t="s">
        <v>60</v>
      </c>
      <c r="C79" s="7">
        <v>413730</v>
      </c>
      <c r="D79" s="8">
        <v>405806</v>
      </c>
      <c r="E79" s="428"/>
      <c r="F79" s="7">
        <v>474206</v>
      </c>
      <c r="G79" s="7">
        <v>449232</v>
      </c>
      <c r="H79" s="8"/>
      <c r="I79" s="428">
        <v>455288</v>
      </c>
      <c r="J79" s="9"/>
      <c r="K79" s="9">
        <v>472206</v>
      </c>
      <c r="L79" s="428"/>
      <c r="M79" s="9">
        <v>516953</v>
      </c>
      <c r="N79" s="428"/>
      <c r="O79" s="8">
        <v>481292</v>
      </c>
      <c r="P79" s="428"/>
      <c r="Q79" s="8">
        <v>495341</v>
      </c>
      <c r="R79" s="428"/>
      <c r="S79" s="8">
        <v>520670</v>
      </c>
      <c r="T79" s="428"/>
      <c r="U79" s="7">
        <v>530013</v>
      </c>
      <c r="V79" s="8"/>
      <c r="W79" s="428">
        <v>539795</v>
      </c>
      <c r="X79" s="7">
        <f>SUM(C79:W79)</f>
        <v>5754532</v>
      </c>
      <c r="Y79" s="4"/>
      <c r="Z79" s="536"/>
      <c r="AA79" s="25"/>
    </row>
    <row r="80" spans="1:27">
      <c r="A80" s="4"/>
      <c r="B80" s="57" t="s">
        <v>61</v>
      </c>
      <c r="C80" s="7">
        <v>76448</v>
      </c>
      <c r="D80" s="8">
        <v>74983</v>
      </c>
      <c r="E80" s="428"/>
      <c r="F80" s="7">
        <v>87622</v>
      </c>
      <c r="G80" s="7">
        <v>83007</v>
      </c>
      <c r="H80" s="8"/>
      <c r="I80" s="428">
        <v>84126</v>
      </c>
      <c r="J80" s="9"/>
      <c r="K80" s="9">
        <v>87252</v>
      </c>
      <c r="L80" s="428"/>
      <c r="M80" s="9">
        <v>95520</v>
      </c>
      <c r="N80" s="428"/>
      <c r="O80" s="8">
        <v>88931</v>
      </c>
      <c r="P80" s="428"/>
      <c r="Q80" s="8">
        <v>91527</v>
      </c>
      <c r="R80" s="428"/>
      <c r="S80" s="8">
        <v>96207</v>
      </c>
      <c r="T80" s="428"/>
      <c r="U80" s="7">
        <v>97934</v>
      </c>
      <c r="V80" s="8"/>
      <c r="W80" s="428">
        <v>99741</v>
      </c>
      <c r="X80" s="7">
        <f>SUM(C80:W80)</f>
        <v>1063298</v>
      </c>
      <c r="Y80" s="4"/>
      <c r="Z80" s="536"/>
      <c r="AA80" s="25"/>
    </row>
    <row r="81" spans="1:27">
      <c r="A81" s="4"/>
      <c r="B81" s="57" t="s">
        <v>62</v>
      </c>
      <c r="C81" s="7">
        <v>17500</v>
      </c>
      <c r="D81" s="8">
        <v>17164</v>
      </c>
      <c r="E81" s="428"/>
      <c r="F81" s="7">
        <v>20058</v>
      </c>
      <c r="G81" s="7">
        <v>19001</v>
      </c>
      <c r="H81" s="8"/>
      <c r="I81" s="428">
        <v>19257</v>
      </c>
      <c r="J81" s="9"/>
      <c r="K81" s="9">
        <v>19973</v>
      </c>
      <c r="L81" s="428"/>
      <c r="M81" s="9">
        <v>21866</v>
      </c>
      <c r="N81" s="428"/>
      <c r="O81" s="8">
        <v>20357</v>
      </c>
      <c r="P81" s="428"/>
      <c r="Q81" s="8">
        <v>20952</v>
      </c>
      <c r="R81" s="428"/>
      <c r="S81" s="8">
        <v>22023</v>
      </c>
      <c r="T81" s="428"/>
      <c r="U81" s="7">
        <v>22418</v>
      </c>
      <c r="V81" s="8"/>
      <c r="W81" s="428">
        <v>22832</v>
      </c>
      <c r="X81" s="7">
        <f>SUM(C81:W81)</f>
        <v>243401</v>
      </c>
      <c r="Y81" s="4"/>
      <c r="Z81" s="536"/>
      <c r="AA81" s="25"/>
    </row>
    <row r="82" spans="1:27">
      <c r="A82" s="4"/>
      <c r="B82" s="35" t="s">
        <v>46</v>
      </c>
      <c r="C82" s="36">
        <f t="shared" ref="C82:X82" si="23">+C83+C84+C85</f>
        <v>3593776</v>
      </c>
      <c r="D82" s="28">
        <f>SUM(D83:D85)</f>
        <v>3133368</v>
      </c>
      <c r="E82" s="35"/>
      <c r="F82" s="36">
        <f t="shared" si="23"/>
        <v>3545748</v>
      </c>
      <c r="G82" s="36">
        <f t="shared" si="23"/>
        <v>3713886</v>
      </c>
      <c r="H82" s="28"/>
      <c r="I82" s="35">
        <f t="shared" si="23"/>
        <v>3777624</v>
      </c>
      <c r="J82" s="46"/>
      <c r="K82" s="46">
        <f t="shared" si="23"/>
        <v>3848509</v>
      </c>
      <c r="L82" s="35"/>
      <c r="M82" s="46">
        <f t="shared" si="23"/>
        <v>4339946</v>
      </c>
      <c r="N82" s="46"/>
      <c r="O82" s="28">
        <f t="shared" si="23"/>
        <v>4341712</v>
      </c>
      <c r="P82" s="35"/>
      <c r="Q82" s="28">
        <f t="shared" si="23"/>
        <v>4306292</v>
      </c>
      <c r="R82" s="35"/>
      <c r="S82" s="28">
        <f t="shared" si="23"/>
        <v>4361047</v>
      </c>
      <c r="T82" s="35"/>
      <c r="U82" s="28">
        <f t="shared" si="23"/>
        <v>4519206</v>
      </c>
      <c r="V82" s="28"/>
      <c r="W82" s="46">
        <f t="shared" si="23"/>
        <v>4914669</v>
      </c>
      <c r="X82" s="28">
        <f t="shared" si="23"/>
        <v>48395783</v>
      </c>
      <c r="Y82" s="4"/>
    </row>
    <row r="83" spans="1:27">
      <c r="A83" s="4"/>
      <c r="B83" s="35" t="s">
        <v>60</v>
      </c>
      <c r="C83" s="36">
        <f t="shared" ref="C83:X83" si="24">+C71+C75+C79</f>
        <v>2640235</v>
      </c>
      <c r="D83" s="27">
        <f t="shared" si="24"/>
        <v>2290223</v>
      </c>
      <c r="E83" s="57"/>
      <c r="F83" s="36">
        <f t="shared" si="24"/>
        <v>2615920</v>
      </c>
      <c r="G83" s="36">
        <f t="shared" si="24"/>
        <v>2733481</v>
      </c>
      <c r="H83" s="28"/>
      <c r="I83" s="35">
        <f t="shared" si="24"/>
        <v>2770882</v>
      </c>
      <c r="J83" s="46"/>
      <c r="K83" s="46">
        <f t="shared" si="24"/>
        <v>2825197</v>
      </c>
      <c r="L83" s="35"/>
      <c r="M83" s="46">
        <f t="shared" si="24"/>
        <v>3095944</v>
      </c>
      <c r="N83" s="46"/>
      <c r="O83" s="28">
        <f t="shared" si="24"/>
        <v>3098139</v>
      </c>
      <c r="P83" s="35"/>
      <c r="Q83" s="28">
        <f t="shared" si="24"/>
        <v>3043073</v>
      </c>
      <c r="R83" s="35"/>
      <c r="S83" s="28">
        <f t="shared" si="24"/>
        <v>3114058</v>
      </c>
      <c r="T83" s="35"/>
      <c r="U83" s="28">
        <f t="shared" si="24"/>
        <v>3181561</v>
      </c>
      <c r="V83" s="28"/>
      <c r="W83" s="46">
        <f t="shared" si="24"/>
        <v>3506091</v>
      </c>
      <c r="X83" s="28">
        <f t="shared" si="24"/>
        <v>34914804</v>
      </c>
      <c r="Y83" s="4"/>
    </row>
    <row r="84" spans="1:27">
      <c r="A84" s="4"/>
      <c r="B84" s="35" t="s">
        <v>61</v>
      </c>
      <c r="C84" s="36">
        <f t="shared" ref="C84:X84" si="25">+C72+C76+C80</f>
        <v>724257</v>
      </c>
      <c r="D84" s="27">
        <f>+D72+D76+D80</f>
        <v>654012</v>
      </c>
      <c r="E84" s="57"/>
      <c r="F84" s="36">
        <f t="shared" si="25"/>
        <v>719366</v>
      </c>
      <c r="G84" s="36">
        <f t="shared" si="25"/>
        <v>805483</v>
      </c>
      <c r="H84" s="28"/>
      <c r="I84" s="35">
        <f t="shared" si="25"/>
        <v>823718</v>
      </c>
      <c r="J84" s="46"/>
      <c r="K84" s="46">
        <f t="shared" si="25"/>
        <v>805227</v>
      </c>
      <c r="L84" s="35"/>
      <c r="M84" s="46">
        <f t="shared" si="25"/>
        <v>934011</v>
      </c>
      <c r="N84" s="46"/>
      <c r="O84" s="28">
        <f t="shared" si="25"/>
        <v>946748</v>
      </c>
      <c r="P84" s="35"/>
      <c r="Q84" s="28">
        <f t="shared" si="25"/>
        <v>920756</v>
      </c>
      <c r="R84" s="35"/>
      <c r="S84" s="28">
        <f t="shared" si="25"/>
        <v>909759</v>
      </c>
      <c r="T84" s="35"/>
      <c r="U84" s="28">
        <f t="shared" si="25"/>
        <v>952310</v>
      </c>
      <c r="V84" s="28"/>
      <c r="W84" s="46">
        <f t="shared" si="25"/>
        <v>1021402</v>
      </c>
      <c r="X84" s="28">
        <f t="shared" si="25"/>
        <v>10217049</v>
      </c>
      <c r="Y84" s="4"/>
    </row>
    <row r="85" spans="1:27">
      <c r="A85" s="4"/>
      <c r="B85" s="37" t="s">
        <v>62</v>
      </c>
      <c r="C85" s="36">
        <f t="shared" ref="C85:X85" si="26">+C73+C77+C81</f>
        <v>229284</v>
      </c>
      <c r="D85" s="27">
        <f>+D73+D77+D81</f>
        <v>189133</v>
      </c>
      <c r="E85" s="57"/>
      <c r="F85" s="60">
        <f t="shared" si="26"/>
        <v>210462</v>
      </c>
      <c r="G85" s="60">
        <f t="shared" si="26"/>
        <v>174922</v>
      </c>
      <c r="H85" s="61"/>
      <c r="I85" s="37">
        <f t="shared" si="26"/>
        <v>183024</v>
      </c>
      <c r="J85" s="503"/>
      <c r="K85" s="503">
        <f t="shared" si="26"/>
        <v>218085</v>
      </c>
      <c r="L85" s="37"/>
      <c r="M85" s="503">
        <f t="shared" si="26"/>
        <v>309991</v>
      </c>
      <c r="N85" s="503"/>
      <c r="O85" s="61">
        <f t="shared" si="26"/>
        <v>296825</v>
      </c>
      <c r="P85" s="37"/>
      <c r="Q85" s="61">
        <f t="shared" si="26"/>
        <v>342463</v>
      </c>
      <c r="R85" s="37"/>
      <c r="S85" s="61">
        <f t="shared" si="26"/>
        <v>337230</v>
      </c>
      <c r="T85" s="37"/>
      <c r="U85" s="61">
        <f t="shared" si="26"/>
        <v>385335</v>
      </c>
      <c r="V85" s="61"/>
      <c r="W85" s="503">
        <f t="shared" si="26"/>
        <v>387176</v>
      </c>
      <c r="X85" s="61">
        <f t="shared" si="26"/>
        <v>3263930</v>
      </c>
      <c r="Y85" s="4"/>
    </row>
    <row r="86" spans="1:27">
      <c r="A86" s="4"/>
      <c r="B86" s="37" t="s">
        <v>336</v>
      </c>
      <c r="C86" s="64">
        <f t="shared" ref="C86:W86" si="27">+C87+C88</f>
        <v>121288</v>
      </c>
      <c r="D86" s="374">
        <f t="shared" si="27"/>
        <v>29694</v>
      </c>
      <c r="E86" s="421"/>
      <c r="F86" s="64">
        <f t="shared" si="27"/>
        <v>139758</v>
      </c>
      <c r="G86" s="64">
        <f t="shared" si="27"/>
        <v>62736</v>
      </c>
      <c r="H86" s="374"/>
      <c r="I86" s="421">
        <f t="shared" si="27"/>
        <v>49311</v>
      </c>
      <c r="J86" s="374"/>
      <c r="K86" s="513">
        <f t="shared" si="27"/>
        <v>62227</v>
      </c>
      <c r="L86" s="421"/>
      <c r="M86" s="513">
        <f>+M88</f>
        <v>89120</v>
      </c>
      <c r="N86" s="421"/>
      <c r="O86" s="374">
        <f t="shared" si="27"/>
        <v>132343</v>
      </c>
      <c r="P86" s="421"/>
      <c r="Q86" s="374">
        <f t="shared" si="27"/>
        <v>112698</v>
      </c>
      <c r="R86" s="421"/>
      <c r="S86" s="374">
        <f t="shared" si="27"/>
        <v>105170</v>
      </c>
      <c r="T86" s="421"/>
      <c r="U86" s="64">
        <f t="shared" si="27"/>
        <v>116129</v>
      </c>
      <c r="V86" s="374"/>
      <c r="W86" s="421">
        <f t="shared" si="27"/>
        <v>119628</v>
      </c>
      <c r="X86" s="64">
        <f>SUM(C86:W86)</f>
        <v>1140102</v>
      </c>
      <c r="Y86" s="4"/>
    </row>
    <row r="87" spans="1:27">
      <c r="A87" s="4"/>
      <c r="B87" s="57" t="s">
        <v>248</v>
      </c>
      <c r="C87" s="26"/>
      <c r="D87" s="27"/>
      <c r="E87" s="57"/>
      <c r="F87" s="7"/>
      <c r="G87" s="7"/>
      <c r="H87" s="8"/>
      <c r="I87" s="428"/>
      <c r="J87" s="9"/>
      <c r="K87" s="9"/>
      <c r="L87" s="9"/>
      <c r="M87" s="34"/>
      <c r="N87" s="9"/>
      <c r="O87" s="8"/>
      <c r="P87" s="428"/>
      <c r="Q87" s="8"/>
      <c r="R87" s="428"/>
      <c r="S87" s="8"/>
      <c r="T87" s="428"/>
      <c r="U87" s="8"/>
      <c r="V87" s="8"/>
      <c r="W87" s="9"/>
      <c r="X87" s="28"/>
      <c r="Y87" s="4"/>
    </row>
    <row r="88" spans="1:27">
      <c r="A88" s="4"/>
      <c r="B88" s="57" t="s">
        <v>286</v>
      </c>
      <c r="C88" s="26">
        <v>121288</v>
      </c>
      <c r="D88" s="27">
        <v>29694</v>
      </c>
      <c r="E88" s="452" t="s">
        <v>396</v>
      </c>
      <c r="F88" s="7">
        <v>139758</v>
      </c>
      <c r="G88" s="7">
        <v>62736</v>
      </c>
      <c r="H88" s="454" t="s">
        <v>412</v>
      </c>
      <c r="I88" s="452">
        <v>49311</v>
      </c>
      <c r="J88" s="454" t="s">
        <v>412</v>
      </c>
      <c r="K88" s="454">
        <v>62227</v>
      </c>
      <c r="L88" s="454" t="s">
        <v>412</v>
      </c>
      <c r="M88" s="500">
        <v>89120</v>
      </c>
      <c r="N88" s="454" t="s">
        <v>412</v>
      </c>
      <c r="O88" s="8">
        <v>132343</v>
      </c>
      <c r="P88" s="454" t="s">
        <v>412</v>
      </c>
      <c r="Q88" s="8">
        <v>112698</v>
      </c>
      <c r="R88" s="454" t="s">
        <v>412</v>
      </c>
      <c r="S88" s="8">
        <v>105170</v>
      </c>
      <c r="T88" s="524" t="s">
        <v>412</v>
      </c>
      <c r="U88" s="8">
        <v>116129</v>
      </c>
      <c r="V88" s="500" t="s">
        <v>412</v>
      </c>
      <c r="W88" s="9">
        <v>119628</v>
      </c>
      <c r="X88" s="7">
        <f>SUM(C88:W88)</f>
        <v>1140102</v>
      </c>
      <c r="Y88" s="4"/>
      <c r="Z88" s="536"/>
      <c r="AA88" s="25"/>
    </row>
    <row r="89" spans="1:27" ht="13.5" thickBot="1">
      <c r="A89" s="4"/>
      <c r="B89" s="50" t="s">
        <v>47</v>
      </c>
      <c r="C89" s="47">
        <f t="shared" ref="C89:X89" si="28">+C86+C82</f>
        <v>3715064</v>
      </c>
      <c r="D89" s="62">
        <f t="shared" si="28"/>
        <v>3163062</v>
      </c>
      <c r="E89" s="50"/>
      <c r="F89" s="47">
        <f t="shared" si="28"/>
        <v>3685506</v>
      </c>
      <c r="G89" s="47">
        <f t="shared" si="28"/>
        <v>3776622</v>
      </c>
      <c r="H89" s="62"/>
      <c r="I89" s="50">
        <f t="shared" si="28"/>
        <v>3826935</v>
      </c>
      <c r="J89" s="504"/>
      <c r="K89" s="504">
        <f t="shared" si="28"/>
        <v>3910736</v>
      </c>
      <c r="L89" s="504"/>
      <c r="M89" s="62">
        <f t="shared" si="28"/>
        <v>4429066</v>
      </c>
      <c r="N89" s="504"/>
      <c r="O89" s="62">
        <f t="shared" si="28"/>
        <v>4474055</v>
      </c>
      <c r="P89" s="50"/>
      <c r="Q89" s="62">
        <f t="shared" si="28"/>
        <v>4418990</v>
      </c>
      <c r="R89" s="50"/>
      <c r="S89" s="62">
        <f t="shared" si="28"/>
        <v>4466217</v>
      </c>
      <c r="T89" s="50"/>
      <c r="U89" s="62">
        <f t="shared" si="28"/>
        <v>4635335</v>
      </c>
      <c r="V89" s="62"/>
      <c r="W89" s="504">
        <f t="shared" si="28"/>
        <v>5034297</v>
      </c>
      <c r="X89" s="62">
        <f t="shared" si="28"/>
        <v>49535885</v>
      </c>
      <c r="Y89" s="4"/>
    </row>
    <row r="90" spans="1:27" ht="13.5" thickTop="1">
      <c r="A90" s="4"/>
      <c r="B90" s="546" t="s">
        <v>397</v>
      </c>
      <c r="C90" s="547"/>
      <c r="D90" s="547"/>
      <c r="E90" s="547"/>
      <c r="F90" s="547"/>
      <c r="G90" s="547"/>
      <c r="H90" s="547"/>
      <c r="I90" s="547"/>
      <c r="J90" s="547"/>
      <c r="K90" s="547"/>
      <c r="L90" s="547"/>
      <c r="M90" s="547"/>
      <c r="N90" s="547"/>
      <c r="O90" s="547"/>
      <c r="P90" s="547"/>
      <c r="Q90" s="547"/>
      <c r="R90" s="547"/>
      <c r="S90" s="547"/>
      <c r="T90" s="547"/>
      <c r="U90" s="547"/>
      <c r="V90" s="547"/>
      <c r="W90" s="547"/>
      <c r="X90" s="547"/>
      <c r="Y90" s="4"/>
      <c r="AA90" s="25"/>
    </row>
    <row r="91" spans="1:27">
      <c r="A91" s="4"/>
      <c r="B91" s="495" t="s">
        <v>423</v>
      </c>
      <c r="C91" s="496"/>
      <c r="D91" s="496"/>
      <c r="E91" s="496"/>
      <c r="F91" s="496"/>
      <c r="G91" s="496"/>
      <c r="H91" s="496"/>
      <c r="I91" s="496"/>
      <c r="J91" s="496"/>
      <c r="K91" s="496"/>
      <c r="L91" s="511"/>
      <c r="M91" s="496"/>
      <c r="N91" s="511"/>
      <c r="O91" s="496"/>
      <c r="P91" s="518"/>
      <c r="Q91" s="496"/>
      <c r="R91" s="518"/>
      <c r="S91" s="496"/>
      <c r="T91" s="522"/>
      <c r="U91" s="496"/>
      <c r="V91" s="526"/>
      <c r="W91" s="496"/>
      <c r="X91" s="496"/>
      <c r="Y91" s="4"/>
    </row>
    <row r="92" spans="1:27">
      <c r="A92" s="4"/>
      <c r="B92" s="510" t="s">
        <v>427</v>
      </c>
      <c r="C92" s="511"/>
      <c r="D92" s="511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8"/>
      <c r="Q92" s="511"/>
      <c r="R92" s="518"/>
      <c r="S92" s="511"/>
      <c r="T92" s="522"/>
      <c r="U92" s="511"/>
      <c r="V92" s="526"/>
      <c r="W92" s="511"/>
      <c r="X92" s="511"/>
      <c r="Y92" s="4"/>
    </row>
    <row r="93" spans="1:27">
      <c r="A93" s="4"/>
      <c r="B93" s="544" t="s">
        <v>424</v>
      </c>
      <c r="C93" s="545"/>
      <c r="D93" s="545"/>
      <c r="E93" s="545"/>
      <c r="F93" s="545"/>
      <c r="G93" s="545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545"/>
      <c r="U93" s="545"/>
      <c r="V93" s="545"/>
      <c r="W93" s="545"/>
      <c r="X93" s="545"/>
      <c r="Y93" s="4"/>
    </row>
    <row r="94" spans="1:2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2" t="s">
        <v>9</v>
      </c>
      <c r="Y95" s="4"/>
    </row>
    <row r="96" spans="1:2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</sheetData>
  <mergeCells count="19">
    <mergeCell ref="B2:X2"/>
    <mergeCell ref="B3:X3"/>
    <mergeCell ref="B4:X4"/>
    <mergeCell ref="B5:X5"/>
    <mergeCell ref="B35:X35"/>
    <mergeCell ref="B61:X61"/>
    <mergeCell ref="B28:X28"/>
    <mergeCell ref="B30:X30"/>
    <mergeCell ref="B33:X33"/>
    <mergeCell ref="B34:X34"/>
    <mergeCell ref="B36:X36"/>
    <mergeCell ref="B59:X59"/>
    <mergeCell ref="B67:X67"/>
    <mergeCell ref="B93:X93"/>
    <mergeCell ref="B64:X64"/>
    <mergeCell ref="B65:X65"/>
    <mergeCell ref="B66:X66"/>
    <mergeCell ref="B68:X68"/>
    <mergeCell ref="B90:X90"/>
  </mergeCells>
  <phoneticPr fontId="0" type="noConversion"/>
  <hyperlinks>
    <hyperlink ref="X95" location="INDICE!C3" display="Volver al Indice"/>
    <hyperlink ref="B1" location="INDICE!C3" display="Volver al Indice"/>
  </hyperlinks>
  <pageMargins left="0.56999999999999995" right="0.75" top="0.46" bottom="1" header="0.42" footer="0"/>
  <pageSetup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7"/>
  <sheetViews>
    <sheetView zoomScale="80" zoomScaleNormal="80" workbookViewId="0">
      <selection activeCell="A3" sqref="A3"/>
    </sheetView>
  </sheetViews>
  <sheetFormatPr baseColWidth="10" defaultRowHeight="12.75"/>
  <cols>
    <col min="1" max="1" width="26.85546875" customWidth="1"/>
  </cols>
  <sheetData>
    <row r="1" spans="1:15" ht="15">
      <c r="A1" s="550" t="s">
        <v>407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</row>
    <row r="2" spans="1:15" ht="15.75">
      <c r="A2" s="541" t="s">
        <v>343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</row>
    <row r="3" spans="1:15" ht="13.5" thickBot="1">
      <c r="A3" s="2" t="s">
        <v>9</v>
      </c>
      <c r="B3" s="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3.5" thickTop="1">
      <c r="A4" s="49"/>
      <c r="B4" s="30" t="s">
        <v>0</v>
      </c>
      <c r="C4" s="30" t="s">
        <v>1</v>
      </c>
      <c r="D4" s="30" t="s">
        <v>2</v>
      </c>
      <c r="E4" s="30" t="s">
        <v>3</v>
      </c>
      <c r="F4" s="30" t="s">
        <v>4</v>
      </c>
      <c r="G4" s="31" t="s">
        <v>11</v>
      </c>
      <c r="H4" s="31" t="s">
        <v>5</v>
      </c>
      <c r="I4" s="31" t="s">
        <v>6</v>
      </c>
      <c r="J4" s="31" t="s">
        <v>7</v>
      </c>
      <c r="K4" s="31" t="s">
        <v>8</v>
      </c>
      <c r="L4" s="31" t="s">
        <v>12</v>
      </c>
      <c r="M4" s="31" t="s">
        <v>13</v>
      </c>
      <c r="N4" s="31" t="s">
        <v>14</v>
      </c>
    </row>
    <row r="5" spans="1:15">
      <c r="A5" s="32" t="s">
        <v>43</v>
      </c>
      <c r="B5" s="55">
        <f t="shared" ref="B5:N5" si="0">+B6+B7</f>
        <v>8651</v>
      </c>
      <c r="C5" s="55">
        <f t="shared" si="0"/>
        <v>8799</v>
      </c>
      <c r="D5" s="55">
        <f t="shared" si="0"/>
        <v>8934</v>
      </c>
      <c r="E5" s="55">
        <f t="shared" si="0"/>
        <v>9098</v>
      </c>
      <c r="F5" s="55">
        <f t="shared" si="0"/>
        <v>9337</v>
      </c>
      <c r="G5" s="56">
        <f t="shared" si="0"/>
        <v>9429</v>
      </c>
      <c r="H5" s="56">
        <f t="shared" si="0"/>
        <v>9497</v>
      </c>
      <c r="I5" s="56">
        <f t="shared" si="0"/>
        <v>9501</v>
      </c>
      <c r="J5" s="56">
        <f t="shared" si="0"/>
        <v>9203</v>
      </c>
      <c r="K5" s="56">
        <f t="shared" si="0"/>
        <v>9372</v>
      </c>
      <c r="L5" s="56">
        <f t="shared" si="0"/>
        <v>9483</v>
      </c>
      <c r="M5" s="56">
        <f t="shared" si="0"/>
        <v>9526</v>
      </c>
      <c r="N5" s="56">
        <f t="shared" si="0"/>
        <v>9235.8333333333339</v>
      </c>
    </row>
    <row r="6" spans="1:15">
      <c r="A6" s="57" t="s">
        <v>60</v>
      </c>
      <c r="B6" s="7">
        <v>7900</v>
      </c>
      <c r="C6" s="3">
        <v>8037</v>
      </c>
      <c r="D6" s="7">
        <v>8171</v>
      </c>
      <c r="E6" s="7">
        <v>8338</v>
      </c>
      <c r="F6" s="7">
        <v>8582</v>
      </c>
      <c r="G6" s="8">
        <v>8678</v>
      </c>
      <c r="H6" s="7">
        <v>8745</v>
      </c>
      <c r="I6" s="7">
        <v>8759</v>
      </c>
      <c r="J6" s="7">
        <v>8461</v>
      </c>
      <c r="K6" s="7">
        <v>8636</v>
      </c>
      <c r="L6" s="7">
        <v>8739</v>
      </c>
      <c r="M6" s="7">
        <v>8778</v>
      </c>
      <c r="N6" s="28">
        <f t="shared" ref="N6:N17" si="1">AVERAGE(B6:M6)</f>
        <v>8485.3333333333339</v>
      </c>
      <c r="O6" s="11"/>
    </row>
    <row r="7" spans="1:15">
      <c r="A7" s="57" t="s">
        <v>62</v>
      </c>
      <c r="B7" s="7">
        <v>751</v>
      </c>
      <c r="C7" s="3">
        <v>762</v>
      </c>
      <c r="D7" s="7">
        <v>763</v>
      </c>
      <c r="E7" s="7">
        <v>760</v>
      </c>
      <c r="F7" s="7">
        <v>755</v>
      </c>
      <c r="G7" s="8">
        <v>751</v>
      </c>
      <c r="H7" s="7">
        <v>752</v>
      </c>
      <c r="I7" s="7">
        <v>742</v>
      </c>
      <c r="J7" s="7">
        <v>742</v>
      </c>
      <c r="K7" s="7">
        <v>736</v>
      </c>
      <c r="L7" s="7">
        <v>744</v>
      </c>
      <c r="M7" s="7">
        <v>748</v>
      </c>
      <c r="N7" s="28">
        <f t="shared" si="1"/>
        <v>750.5</v>
      </c>
      <c r="O7" s="11"/>
    </row>
    <row r="8" spans="1:15">
      <c r="A8" s="35" t="s">
        <v>308</v>
      </c>
      <c r="B8" s="36">
        <f t="shared" ref="B8:N8" si="2">+B9+B10</f>
        <v>7709</v>
      </c>
      <c r="C8" s="280">
        <f>SUM(C9:C10)</f>
        <v>7798</v>
      </c>
      <c r="D8" s="36">
        <f t="shared" si="2"/>
        <v>7982</v>
      </c>
      <c r="E8" s="36">
        <f t="shared" si="2"/>
        <v>8300</v>
      </c>
      <c r="F8" s="36">
        <f t="shared" si="2"/>
        <v>8431</v>
      </c>
      <c r="G8" s="28">
        <f t="shared" si="2"/>
        <v>8477</v>
      </c>
      <c r="H8" s="28">
        <f t="shared" si="2"/>
        <v>8503</v>
      </c>
      <c r="I8" s="28">
        <f t="shared" si="2"/>
        <v>8489</v>
      </c>
      <c r="J8" s="28">
        <f t="shared" si="2"/>
        <v>8297</v>
      </c>
      <c r="K8" s="28">
        <f t="shared" si="2"/>
        <v>8413</v>
      </c>
      <c r="L8" s="28">
        <f t="shared" si="2"/>
        <v>8478</v>
      </c>
      <c r="M8" s="28">
        <f t="shared" si="2"/>
        <v>8518</v>
      </c>
      <c r="N8" s="28">
        <f t="shared" si="2"/>
        <v>8282.9166666666679</v>
      </c>
      <c r="O8" s="11"/>
    </row>
    <row r="9" spans="1:15">
      <c r="A9" s="57" t="s">
        <v>60</v>
      </c>
      <c r="B9" s="7">
        <v>7046</v>
      </c>
      <c r="C9" s="3">
        <v>7129</v>
      </c>
      <c r="D9" s="7">
        <v>7308</v>
      </c>
      <c r="E9" s="7">
        <v>7618</v>
      </c>
      <c r="F9" s="7">
        <v>7745</v>
      </c>
      <c r="G9" s="8">
        <v>7791</v>
      </c>
      <c r="H9" s="7">
        <v>7819</v>
      </c>
      <c r="I9" s="7">
        <v>7808</v>
      </c>
      <c r="J9" s="7">
        <v>7616</v>
      </c>
      <c r="K9" s="7">
        <v>7730</v>
      </c>
      <c r="L9" s="7">
        <v>7791</v>
      </c>
      <c r="M9" s="7">
        <v>7828</v>
      </c>
      <c r="N9" s="28">
        <f t="shared" si="1"/>
        <v>7602.416666666667</v>
      </c>
      <c r="O9" s="11"/>
    </row>
    <row r="10" spans="1:15">
      <c r="A10" s="57" t="s">
        <v>62</v>
      </c>
      <c r="B10" s="7">
        <v>663</v>
      </c>
      <c r="C10" s="3">
        <v>669</v>
      </c>
      <c r="D10" s="7">
        <v>674</v>
      </c>
      <c r="E10" s="7">
        <v>682</v>
      </c>
      <c r="F10" s="7">
        <v>686</v>
      </c>
      <c r="G10" s="8">
        <v>686</v>
      </c>
      <c r="H10" s="7">
        <v>684</v>
      </c>
      <c r="I10" s="7">
        <v>681</v>
      </c>
      <c r="J10" s="7">
        <v>681</v>
      </c>
      <c r="K10" s="7">
        <v>683</v>
      </c>
      <c r="L10" s="7">
        <v>687</v>
      </c>
      <c r="M10" s="7">
        <v>690</v>
      </c>
      <c r="N10" s="28">
        <f t="shared" si="1"/>
        <v>680.5</v>
      </c>
      <c r="O10" s="11"/>
    </row>
    <row r="11" spans="1:15">
      <c r="A11" s="35" t="s">
        <v>394</v>
      </c>
      <c r="B11" s="36">
        <f t="shared" ref="B11:N11" si="3">+B12+B13</f>
        <v>2610</v>
      </c>
      <c r="C11" s="280">
        <f>SUM(C12:C13)</f>
        <v>2695</v>
      </c>
      <c r="D11" s="36">
        <f t="shared" si="3"/>
        <v>2775</v>
      </c>
      <c r="E11" s="36">
        <f t="shared" si="3"/>
        <v>2857</v>
      </c>
      <c r="F11" s="36">
        <f t="shared" si="3"/>
        <v>2895</v>
      </c>
      <c r="G11" s="36">
        <f t="shared" si="3"/>
        <v>2904</v>
      </c>
      <c r="H11" s="28">
        <f t="shared" si="3"/>
        <v>2915</v>
      </c>
      <c r="I11" s="28">
        <f t="shared" si="3"/>
        <v>2707</v>
      </c>
      <c r="J11" s="28">
        <f t="shared" si="3"/>
        <v>2858</v>
      </c>
      <c r="K11" s="28">
        <f t="shared" si="3"/>
        <v>2896</v>
      </c>
      <c r="L11" s="28">
        <f t="shared" si="3"/>
        <v>2900</v>
      </c>
      <c r="M11" s="28">
        <f t="shared" si="3"/>
        <v>2913</v>
      </c>
      <c r="N11" s="28">
        <f t="shared" si="3"/>
        <v>2827.0833333333335</v>
      </c>
      <c r="O11" s="11"/>
    </row>
    <row r="12" spans="1:15">
      <c r="A12" s="57" t="s">
        <v>60</v>
      </c>
      <c r="B12" s="7">
        <v>2461</v>
      </c>
      <c r="C12" s="3">
        <v>2546</v>
      </c>
      <c r="D12" s="7">
        <v>2625</v>
      </c>
      <c r="E12" s="7">
        <v>2707</v>
      </c>
      <c r="F12" s="7">
        <v>2744</v>
      </c>
      <c r="G12" s="8">
        <v>2754</v>
      </c>
      <c r="H12" s="7">
        <v>2765</v>
      </c>
      <c r="I12" s="7">
        <v>2558</v>
      </c>
      <c r="J12" s="7">
        <v>2711</v>
      </c>
      <c r="K12" s="7">
        <v>2751</v>
      </c>
      <c r="L12" s="7">
        <v>2754</v>
      </c>
      <c r="M12" s="7">
        <v>2767</v>
      </c>
      <c r="N12" s="28">
        <f t="shared" si="1"/>
        <v>2678.5833333333335</v>
      </c>
      <c r="O12" s="11"/>
    </row>
    <row r="13" spans="1:15">
      <c r="A13" s="57" t="s">
        <v>62</v>
      </c>
      <c r="B13" s="7">
        <v>149</v>
      </c>
      <c r="C13" s="3">
        <v>149</v>
      </c>
      <c r="D13" s="7">
        <v>150</v>
      </c>
      <c r="E13" s="7">
        <v>150</v>
      </c>
      <c r="F13" s="7">
        <v>151</v>
      </c>
      <c r="G13" s="8">
        <v>150</v>
      </c>
      <c r="H13" s="7">
        <v>150</v>
      </c>
      <c r="I13" s="7">
        <v>149</v>
      </c>
      <c r="J13" s="7">
        <v>147</v>
      </c>
      <c r="K13" s="7">
        <v>145</v>
      </c>
      <c r="L13" s="7">
        <v>146</v>
      </c>
      <c r="M13" s="7">
        <v>146</v>
      </c>
      <c r="N13" s="28">
        <f t="shared" si="1"/>
        <v>148.5</v>
      </c>
      <c r="O13" s="11"/>
    </row>
    <row r="14" spans="1:15" ht="15">
      <c r="A14" s="464" t="s">
        <v>46</v>
      </c>
      <c r="B14" s="465">
        <f t="shared" ref="B14:M14" si="4">+B15+B16</f>
        <v>18970</v>
      </c>
      <c r="C14" s="466">
        <f>SUM(C15:C16)</f>
        <v>19292</v>
      </c>
      <c r="D14" s="465">
        <f t="shared" si="4"/>
        <v>19691</v>
      </c>
      <c r="E14" s="465">
        <f t="shared" si="4"/>
        <v>20255</v>
      </c>
      <c r="F14" s="465">
        <f t="shared" si="4"/>
        <v>20663</v>
      </c>
      <c r="G14" s="462">
        <f t="shared" si="4"/>
        <v>20810</v>
      </c>
      <c r="H14" s="462">
        <f t="shared" si="4"/>
        <v>20915</v>
      </c>
      <c r="I14" s="462">
        <f t="shared" si="4"/>
        <v>20697</v>
      </c>
      <c r="J14" s="462">
        <f t="shared" si="4"/>
        <v>20358</v>
      </c>
      <c r="K14" s="462">
        <f t="shared" si="4"/>
        <v>20681</v>
      </c>
      <c r="L14" s="462">
        <f t="shared" si="4"/>
        <v>20861</v>
      </c>
      <c r="M14" s="462">
        <f t="shared" si="4"/>
        <v>20957</v>
      </c>
      <c r="N14" s="462">
        <f t="shared" ref="N14" si="5">+N15+N16</f>
        <v>20345.833333333332</v>
      </c>
      <c r="O14" s="11"/>
    </row>
    <row r="15" spans="1:15" ht="15">
      <c r="A15" s="464" t="s">
        <v>60</v>
      </c>
      <c r="B15" s="465">
        <f t="shared" ref="B15:M16" si="6">+B6+B9+B12</f>
        <v>17407</v>
      </c>
      <c r="C15" s="466">
        <f t="shared" si="6"/>
        <v>17712</v>
      </c>
      <c r="D15" s="465">
        <f t="shared" si="6"/>
        <v>18104</v>
      </c>
      <c r="E15" s="465">
        <f t="shared" si="6"/>
        <v>18663</v>
      </c>
      <c r="F15" s="465">
        <f t="shared" si="6"/>
        <v>19071</v>
      </c>
      <c r="G15" s="462">
        <f t="shared" si="6"/>
        <v>19223</v>
      </c>
      <c r="H15" s="462">
        <f t="shared" si="6"/>
        <v>19329</v>
      </c>
      <c r="I15" s="462">
        <f t="shared" si="6"/>
        <v>19125</v>
      </c>
      <c r="J15" s="462">
        <f t="shared" si="6"/>
        <v>18788</v>
      </c>
      <c r="K15" s="462">
        <f t="shared" si="6"/>
        <v>19117</v>
      </c>
      <c r="L15" s="462">
        <f t="shared" si="6"/>
        <v>19284</v>
      </c>
      <c r="M15" s="462">
        <f t="shared" si="6"/>
        <v>19373</v>
      </c>
      <c r="N15" s="462">
        <f t="shared" ref="N15" si="7">+N6+N9+N12</f>
        <v>18766.333333333332</v>
      </c>
      <c r="O15" s="11"/>
    </row>
    <row r="16" spans="1:15" ht="15">
      <c r="A16" s="467" t="s">
        <v>62</v>
      </c>
      <c r="B16" s="465">
        <f t="shared" si="6"/>
        <v>1563</v>
      </c>
      <c r="C16" s="466">
        <f t="shared" si="6"/>
        <v>1580</v>
      </c>
      <c r="D16" s="465">
        <f t="shared" si="6"/>
        <v>1587</v>
      </c>
      <c r="E16" s="468">
        <f t="shared" si="6"/>
        <v>1592</v>
      </c>
      <c r="F16" s="468">
        <f t="shared" si="6"/>
        <v>1592</v>
      </c>
      <c r="G16" s="469">
        <f t="shared" si="6"/>
        <v>1587</v>
      </c>
      <c r="H16" s="469">
        <f t="shared" si="6"/>
        <v>1586</v>
      </c>
      <c r="I16" s="469">
        <f t="shared" si="6"/>
        <v>1572</v>
      </c>
      <c r="J16" s="469">
        <f t="shared" si="6"/>
        <v>1570</v>
      </c>
      <c r="K16" s="469">
        <f t="shared" si="6"/>
        <v>1564</v>
      </c>
      <c r="L16" s="469">
        <f t="shared" si="6"/>
        <v>1577</v>
      </c>
      <c r="M16" s="469">
        <f t="shared" si="6"/>
        <v>1584</v>
      </c>
      <c r="N16" s="469">
        <f t="shared" ref="N16" si="8">+N7+N10+N13</f>
        <v>1579.5</v>
      </c>
      <c r="O16" s="11"/>
    </row>
    <row r="17" spans="1:24" ht="15">
      <c r="A17" s="467" t="s">
        <v>336</v>
      </c>
      <c r="B17" s="470">
        <v>13110</v>
      </c>
      <c r="C17" s="471">
        <v>13122</v>
      </c>
      <c r="D17" s="470">
        <v>13115</v>
      </c>
      <c r="E17" s="465">
        <v>13009</v>
      </c>
      <c r="F17" s="465">
        <v>13144</v>
      </c>
      <c r="G17" s="462">
        <v>13283</v>
      </c>
      <c r="H17" s="465">
        <v>13288</v>
      </c>
      <c r="I17" s="465">
        <v>13372</v>
      </c>
      <c r="J17" s="465">
        <v>13064</v>
      </c>
      <c r="K17" s="465">
        <v>13217</v>
      </c>
      <c r="L17" s="465">
        <v>13337</v>
      </c>
      <c r="M17" s="465">
        <v>13494</v>
      </c>
      <c r="N17" s="472">
        <f t="shared" si="1"/>
        <v>13212.916666666666</v>
      </c>
      <c r="O17" s="11"/>
    </row>
    <row r="18" spans="1:24" ht="22.5" customHeight="1" thickBot="1">
      <c r="A18" s="50" t="s">
        <v>47</v>
      </c>
      <c r="B18" s="354">
        <f t="shared" ref="B18:N18" si="9">+B17+B14</f>
        <v>32080</v>
      </c>
      <c r="C18" s="354">
        <f t="shared" si="9"/>
        <v>32414</v>
      </c>
      <c r="D18" s="354">
        <f t="shared" si="9"/>
        <v>32806</v>
      </c>
      <c r="E18" s="354">
        <f t="shared" si="9"/>
        <v>33264</v>
      </c>
      <c r="F18" s="354">
        <f t="shared" si="9"/>
        <v>33807</v>
      </c>
      <c r="G18" s="355">
        <f t="shared" si="9"/>
        <v>34093</v>
      </c>
      <c r="H18" s="355">
        <f t="shared" si="9"/>
        <v>34203</v>
      </c>
      <c r="I18" s="355">
        <f t="shared" si="9"/>
        <v>34069</v>
      </c>
      <c r="J18" s="355">
        <f t="shared" si="9"/>
        <v>33422</v>
      </c>
      <c r="K18" s="355">
        <f t="shared" si="9"/>
        <v>33898</v>
      </c>
      <c r="L18" s="355">
        <f t="shared" si="9"/>
        <v>34198</v>
      </c>
      <c r="M18" s="355">
        <f t="shared" si="9"/>
        <v>34451</v>
      </c>
      <c r="N18" s="355">
        <f t="shared" si="9"/>
        <v>33558.75</v>
      </c>
      <c r="O18" s="11"/>
    </row>
    <row r="19" spans="1:24" ht="13.5" thickTop="1">
      <c r="A19" s="342" t="s">
        <v>444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1"/>
    </row>
    <row r="20" spans="1:24">
      <c r="B20" s="25"/>
      <c r="C20" s="25"/>
      <c r="D20" s="25"/>
      <c r="E20" s="25"/>
      <c r="F20" s="25"/>
      <c r="G20" s="25"/>
    </row>
    <row r="21" spans="1:24">
      <c r="A21" s="2" t="s">
        <v>9</v>
      </c>
    </row>
    <row r="22" spans="1:24" ht="15">
      <c r="A22" s="550" t="s">
        <v>406</v>
      </c>
      <c r="B22" s="550"/>
      <c r="C22" s="550"/>
      <c r="D22" s="550"/>
      <c r="E22" s="550"/>
      <c r="F22" s="550"/>
      <c r="G22" s="550"/>
      <c r="H22" s="550"/>
      <c r="I22" s="550"/>
      <c r="J22" s="550"/>
      <c r="K22" s="550"/>
      <c r="L22" s="550"/>
      <c r="M22" s="550"/>
      <c r="N22" s="550"/>
    </row>
    <row r="23" spans="1:24" ht="15.75">
      <c r="A23" s="541" t="s">
        <v>343</v>
      </c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</row>
    <row r="24" spans="1:24" ht="13.5" thickBot="1"/>
    <row r="25" spans="1:24" ht="19.5" customHeight="1" thickTop="1">
      <c r="A25" s="348" t="s">
        <v>317</v>
      </c>
      <c r="B25" s="44" t="s">
        <v>0</v>
      </c>
      <c r="C25" s="44" t="s">
        <v>1</v>
      </c>
      <c r="D25" s="44" t="s">
        <v>2</v>
      </c>
      <c r="E25" s="44" t="s">
        <v>3</v>
      </c>
      <c r="F25" s="44" t="s">
        <v>4</v>
      </c>
      <c r="G25" s="44" t="s">
        <v>11</v>
      </c>
      <c r="H25" s="44" t="s">
        <v>5</v>
      </c>
      <c r="I25" s="44" t="s">
        <v>6</v>
      </c>
      <c r="J25" s="44" t="s">
        <v>7</v>
      </c>
      <c r="K25" s="44" t="s">
        <v>8</v>
      </c>
      <c r="L25" s="44" t="s">
        <v>12</v>
      </c>
      <c r="M25" s="44" t="s">
        <v>13</v>
      </c>
      <c r="N25" s="70" t="s">
        <v>14</v>
      </c>
    </row>
    <row r="26" spans="1:24" ht="23.25" customHeight="1">
      <c r="A26" s="347" t="s">
        <v>42</v>
      </c>
      <c r="B26" s="350">
        <f>+B33+B39+B45+B51</f>
        <v>32080</v>
      </c>
      <c r="C26" s="350">
        <f t="shared" ref="C26:K26" si="10">+C33+C39+C45+C51</f>
        <v>32414</v>
      </c>
      <c r="D26" s="350">
        <f t="shared" si="10"/>
        <v>32806</v>
      </c>
      <c r="E26" s="350">
        <f t="shared" si="10"/>
        <v>33264</v>
      </c>
      <c r="F26" s="350">
        <f t="shared" si="10"/>
        <v>33807</v>
      </c>
      <c r="G26" s="350">
        <f>+G33+G39+G45</f>
        <v>20810</v>
      </c>
      <c r="H26" s="350">
        <f t="shared" si="10"/>
        <v>34203</v>
      </c>
      <c r="I26" s="350">
        <f t="shared" si="10"/>
        <v>34069</v>
      </c>
      <c r="J26" s="350">
        <f t="shared" si="10"/>
        <v>33422</v>
      </c>
      <c r="K26" s="350">
        <f t="shared" si="10"/>
        <v>33898</v>
      </c>
      <c r="L26" s="350">
        <f t="shared" ref="L26:M26" si="11">+L33+L39+L45+L51</f>
        <v>34198</v>
      </c>
      <c r="M26" s="350">
        <f t="shared" si="11"/>
        <v>34451</v>
      </c>
      <c r="N26" s="351">
        <f t="shared" ref="N26" si="12">+N33+N39+N45+N51</f>
        <v>33558.75</v>
      </c>
      <c r="O26" s="201"/>
      <c r="P26" s="25"/>
      <c r="Q26" s="25"/>
      <c r="R26" s="25"/>
      <c r="S26" s="25"/>
      <c r="T26" s="25"/>
      <c r="U26" s="25"/>
      <c r="V26" s="25"/>
      <c r="W26" s="25"/>
      <c r="X26" s="25"/>
    </row>
    <row r="27" spans="1:24" ht="23.25" customHeight="1">
      <c r="A27" s="460" t="s">
        <v>310</v>
      </c>
      <c r="B27" s="350">
        <f>+B34+B40+B46+B52</f>
        <v>11558</v>
      </c>
      <c r="C27" s="350">
        <f t="shared" ref="C27:K27" si="13">+C34+C40+C46+C52</f>
        <v>11578</v>
      </c>
      <c r="D27" s="350">
        <f t="shared" si="13"/>
        <v>11557</v>
      </c>
      <c r="E27" s="350">
        <f t="shared" si="13"/>
        <v>11450</v>
      </c>
      <c r="F27" s="350">
        <f t="shared" si="13"/>
        <v>11566</v>
      </c>
      <c r="G27" s="350">
        <f t="shared" si="13"/>
        <v>11537</v>
      </c>
      <c r="H27" s="350">
        <f t="shared" si="13"/>
        <v>11421</v>
      </c>
      <c r="I27" s="350">
        <f t="shared" si="13"/>
        <v>11409</v>
      </c>
      <c r="J27" s="350">
        <f t="shared" si="13"/>
        <v>11404</v>
      </c>
      <c r="K27" s="350">
        <f t="shared" si="13"/>
        <v>11488</v>
      </c>
      <c r="L27" s="350">
        <f t="shared" ref="L27:M27" si="14">+L34+L40+L46+L52</f>
        <v>11498</v>
      </c>
      <c r="M27" s="350">
        <f t="shared" si="14"/>
        <v>11509</v>
      </c>
      <c r="N27" s="462">
        <f t="shared" ref="N27:N32" si="15">AVERAGE(B27:M27)</f>
        <v>11497.916666666666</v>
      </c>
      <c r="O27" s="201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23.25" customHeight="1">
      <c r="A28" s="460" t="s">
        <v>311</v>
      </c>
      <c r="B28" s="350">
        <f t="shared" ref="B28:K28" si="16">+B35+B41+B47+B53</f>
        <v>1733</v>
      </c>
      <c r="C28" s="350">
        <f t="shared" si="16"/>
        <v>1729</v>
      </c>
      <c r="D28" s="350">
        <f t="shared" si="16"/>
        <v>1732</v>
      </c>
      <c r="E28" s="350">
        <f t="shared" si="16"/>
        <v>1740</v>
      </c>
      <c r="F28" s="350">
        <f t="shared" si="16"/>
        <v>1736</v>
      </c>
      <c r="G28" s="350">
        <f t="shared" si="16"/>
        <v>1733</v>
      </c>
      <c r="H28" s="350">
        <f t="shared" si="16"/>
        <v>1739</v>
      </c>
      <c r="I28" s="350">
        <f t="shared" si="16"/>
        <v>1738</v>
      </c>
      <c r="J28" s="350">
        <f t="shared" si="16"/>
        <v>1745</v>
      </c>
      <c r="K28" s="350">
        <f t="shared" si="16"/>
        <v>1752</v>
      </c>
      <c r="L28" s="350">
        <f t="shared" ref="L28:M28" si="17">+L35+L41+L47+L53</f>
        <v>1748</v>
      </c>
      <c r="M28" s="350">
        <f t="shared" si="17"/>
        <v>1755</v>
      </c>
      <c r="N28" s="462">
        <f t="shared" si="15"/>
        <v>1740</v>
      </c>
      <c r="O28" s="201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23.25" customHeight="1">
      <c r="A29" s="460" t="s">
        <v>309</v>
      </c>
      <c r="B29" s="350">
        <f t="shared" ref="B29:K29" si="18">+B36+B42+B48+B54</f>
        <v>475</v>
      </c>
      <c r="C29" s="350">
        <f t="shared" si="18"/>
        <v>478</v>
      </c>
      <c r="D29" s="350">
        <f t="shared" si="18"/>
        <v>480</v>
      </c>
      <c r="E29" s="350">
        <f t="shared" si="18"/>
        <v>480</v>
      </c>
      <c r="F29" s="350">
        <f t="shared" si="18"/>
        <v>481</v>
      </c>
      <c r="G29" s="350">
        <f t="shared" si="18"/>
        <v>481</v>
      </c>
      <c r="H29" s="350">
        <f t="shared" si="18"/>
        <v>484</v>
      </c>
      <c r="I29" s="350">
        <f t="shared" si="18"/>
        <v>486</v>
      </c>
      <c r="J29" s="350">
        <f t="shared" si="18"/>
        <v>486</v>
      </c>
      <c r="K29" s="350">
        <f t="shared" si="18"/>
        <v>487</v>
      </c>
      <c r="L29" s="350">
        <f t="shared" ref="L29:M29" si="19">+L36+L42+L48+L54</f>
        <v>485</v>
      </c>
      <c r="M29" s="350">
        <f t="shared" si="19"/>
        <v>485</v>
      </c>
      <c r="N29" s="462">
        <f t="shared" si="15"/>
        <v>482.33333333333331</v>
      </c>
      <c r="O29" s="201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23.25" customHeight="1">
      <c r="A30" s="460" t="s">
        <v>250</v>
      </c>
      <c r="B30" s="350">
        <f t="shared" ref="B30:K30" si="20">+B37+B43+B49+B55</f>
        <v>12570</v>
      </c>
      <c r="C30" s="350">
        <f t="shared" si="20"/>
        <v>12640</v>
      </c>
      <c r="D30" s="350">
        <f t="shared" si="20"/>
        <v>12702</v>
      </c>
      <c r="E30" s="350">
        <f t="shared" si="20"/>
        <v>12755</v>
      </c>
      <c r="F30" s="350">
        <f t="shared" si="20"/>
        <v>12836</v>
      </c>
      <c r="G30" s="350">
        <f t="shared" si="20"/>
        <v>12873</v>
      </c>
      <c r="H30" s="350">
        <f t="shared" si="20"/>
        <v>12886</v>
      </c>
      <c r="I30" s="350">
        <f t="shared" si="20"/>
        <v>12833</v>
      </c>
      <c r="J30" s="350">
        <f t="shared" si="20"/>
        <v>12789</v>
      </c>
      <c r="K30" s="350">
        <f t="shared" si="20"/>
        <v>12856</v>
      </c>
      <c r="L30" s="350">
        <f t="shared" ref="L30:M30" si="21">+L37+L43+L49+L55</f>
        <v>12872</v>
      </c>
      <c r="M30" s="350">
        <f t="shared" si="21"/>
        <v>12896</v>
      </c>
      <c r="N30" s="462">
        <f t="shared" si="15"/>
        <v>12792.333333333334</v>
      </c>
      <c r="O30" s="201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23.25" customHeight="1">
      <c r="A31" s="460" t="s">
        <v>251</v>
      </c>
      <c r="B31" s="350">
        <f t="shared" ref="B31:K31" si="22">+B38+B44+B50+B56</f>
        <v>5305</v>
      </c>
      <c r="C31" s="350">
        <f t="shared" si="22"/>
        <v>5548</v>
      </c>
      <c r="D31" s="350">
        <f t="shared" si="22"/>
        <v>5885</v>
      </c>
      <c r="E31" s="350">
        <f t="shared" si="22"/>
        <v>6383</v>
      </c>
      <c r="F31" s="350">
        <f t="shared" si="22"/>
        <v>6727</v>
      </c>
      <c r="G31" s="350">
        <f t="shared" si="22"/>
        <v>6997</v>
      </c>
      <c r="H31" s="350">
        <f t="shared" si="22"/>
        <v>7200</v>
      </c>
      <c r="I31" s="350">
        <f t="shared" si="22"/>
        <v>7130</v>
      </c>
      <c r="J31" s="350">
        <f t="shared" si="22"/>
        <v>6533</v>
      </c>
      <c r="K31" s="350">
        <f t="shared" si="22"/>
        <v>6844</v>
      </c>
      <c r="L31" s="350">
        <f t="shared" ref="L31:M31" si="23">+L38+L44+L50+L56</f>
        <v>7121</v>
      </c>
      <c r="M31" s="350">
        <f t="shared" si="23"/>
        <v>7322</v>
      </c>
      <c r="N31" s="462">
        <f t="shared" si="15"/>
        <v>6582.916666666667</v>
      </c>
      <c r="O31" s="201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23.25" customHeight="1">
      <c r="A32" s="460" t="s">
        <v>307</v>
      </c>
      <c r="B32" s="350">
        <f>+B57</f>
        <v>439</v>
      </c>
      <c r="C32" s="350">
        <f t="shared" ref="C32:K32" si="24">+C57</f>
        <v>441</v>
      </c>
      <c r="D32" s="350">
        <f t="shared" si="24"/>
        <v>450</v>
      </c>
      <c r="E32" s="350">
        <f t="shared" si="24"/>
        <v>456</v>
      </c>
      <c r="F32" s="350">
        <f t="shared" si="24"/>
        <v>461</v>
      </c>
      <c r="G32" s="350">
        <f t="shared" si="24"/>
        <v>472</v>
      </c>
      <c r="H32" s="350">
        <f t="shared" si="24"/>
        <v>473</v>
      </c>
      <c r="I32" s="350">
        <f t="shared" si="24"/>
        <v>473</v>
      </c>
      <c r="J32" s="350">
        <f t="shared" si="24"/>
        <v>465</v>
      </c>
      <c r="K32" s="350">
        <f t="shared" si="24"/>
        <v>471</v>
      </c>
      <c r="L32" s="350">
        <f t="shared" ref="L32:M32" si="25">+L57</f>
        <v>474</v>
      </c>
      <c r="M32" s="350">
        <f t="shared" si="25"/>
        <v>484</v>
      </c>
      <c r="N32" s="462">
        <f t="shared" si="15"/>
        <v>463.25</v>
      </c>
      <c r="O32" s="201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15.75">
      <c r="A33" s="349" t="s">
        <v>43</v>
      </c>
      <c r="B33" s="352">
        <f>+B34+B35+B36+B37+B38</f>
        <v>8651</v>
      </c>
      <c r="C33" s="352">
        <f t="shared" ref="C33:M33" si="26">+C34+C35+C36+C37+C38</f>
        <v>8799</v>
      </c>
      <c r="D33" s="352">
        <f t="shared" si="26"/>
        <v>8934</v>
      </c>
      <c r="E33" s="352">
        <f t="shared" si="26"/>
        <v>9098</v>
      </c>
      <c r="F33" s="352">
        <f>+F34+F35+F36+F37+F38</f>
        <v>9337</v>
      </c>
      <c r="G33" s="352">
        <f>+G34+G35+G36+G37+G38</f>
        <v>9429</v>
      </c>
      <c r="H33" s="352">
        <f t="shared" si="26"/>
        <v>9497</v>
      </c>
      <c r="I33" s="352">
        <f t="shared" si="26"/>
        <v>9501</v>
      </c>
      <c r="J33" s="352">
        <f t="shared" si="26"/>
        <v>9203</v>
      </c>
      <c r="K33" s="352">
        <f t="shared" si="26"/>
        <v>9372</v>
      </c>
      <c r="L33" s="352">
        <f t="shared" si="26"/>
        <v>9483</v>
      </c>
      <c r="M33" s="352">
        <f t="shared" si="26"/>
        <v>9526</v>
      </c>
      <c r="N33" s="458">
        <f t="shared" ref="N33" si="27">+N34+N35+N36+N37+N38</f>
        <v>9235.8333333333339</v>
      </c>
      <c r="O33" s="201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15.75">
      <c r="A34" s="453" t="s">
        <v>310</v>
      </c>
      <c r="B34" s="7">
        <v>2822</v>
      </c>
      <c r="C34" s="3">
        <v>2843</v>
      </c>
      <c r="D34" s="7">
        <v>2843</v>
      </c>
      <c r="E34" s="7">
        <v>2856</v>
      </c>
      <c r="F34" s="7">
        <v>2860</v>
      </c>
      <c r="G34" s="8">
        <v>2856</v>
      </c>
      <c r="H34" s="7">
        <v>2861</v>
      </c>
      <c r="I34" s="7">
        <v>2854</v>
      </c>
      <c r="J34" s="7">
        <v>2855</v>
      </c>
      <c r="K34" s="7">
        <v>2850</v>
      </c>
      <c r="L34" s="7">
        <v>2865</v>
      </c>
      <c r="M34" s="199">
        <v>2869</v>
      </c>
      <c r="N34" s="462">
        <f t="shared" ref="N34:N57" si="28">AVERAGE(B34:M34)</f>
        <v>2852.8333333333335</v>
      </c>
      <c r="O34" s="201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15.75">
      <c r="A35" s="453" t="s">
        <v>311</v>
      </c>
      <c r="B35" s="7">
        <v>946</v>
      </c>
      <c r="C35" s="3">
        <v>945</v>
      </c>
      <c r="D35" s="7">
        <v>948</v>
      </c>
      <c r="E35" s="7">
        <v>951</v>
      </c>
      <c r="F35" s="7">
        <v>949</v>
      </c>
      <c r="G35" s="8">
        <v>948</v>
      </c>
      <c r="H35" s="7">
        <v>952</v>
      </c>
      <c r="I35" s="7">
        <v>958</v>
      </c>
      <c r="J35" s="7">
        <v>960</v>
      </c>
      <c r="K35" s="7">
        <v>963</v>
      </c>
      <c r="L35" s="7">
        <v>964</v>
      </c>
      <c r="M35" s="199">
        <v>968</v>
      </c>
      <c r="N35" s="462">
        <f t="shared" si="28"/>
        <v>954.33333333333337</v>
      </c>
      <c r="O35" s="201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15.75">
      <c r="A36" s="453" t="s">
        <v>309</v>
      </c>
      <c r="B36" s="7">
        <v>213</v>
      </c>
      <c r="C36" s="3">
        <v>214</v>
      </c>
      <c r="D36" s="7">
        <v>216</v>
      </c>
      <c r="E36" s="7">
        <v>216</v>
      </c>
      <c r="F36" s="7">
        <v>217</v>
      </c>
      <c r="G36" s="8">
        <v>216</v>
      </c>
      <c r="H36" s="7">
        <v>218</v>
      </c>
      <c r="I36" s="7">
        <v>218</v>
      </c>
      <c r="J36" s="7">
        <v>218</v>
      </c>
      <c r="K36" s="7">
        <v>220</v>
      </c>
      <c r="L36" s="7">
        <v>220</v>
      </c>
      <c r="M36" s="199">
        <v>220</v>
      </c>
      <c r="N36" s="462">
        <f t="shared" si="28"/>
        <v>217.16666666666666</v>
      </c>
      <c r="O36" s="201"/>
      <c r="P36" s="25"/>
      <c r="Q36" s="25"/>
      <c r="R36" s="25"/>
      <c r="S36" s="25"/>
      <c r="T36" s="25"/>
      <c r="U36" s="25"/>
      <c r="V36" s="25"/>
      <c r="W36" s="25"/>
      <c r="X36" s="25"/>
    </row>
    <row r="37" spans="1:24" ht="15.75">
      <c r="A37" s="453" t="s">
        <v>250</v>
      </c>
      <c r="B37" s="7">
        <v>3060</v>
      </c>
      <c r="C37" s="3">
        <v>3091</v>
      </c>
      <c r="D37" s="7">
        <v>3118</v>
      </c>
      <c r="E37" s="7">
        <v>3136</v>
      </c>
      <c r="F37" s="7">
        <v>3175</v>
      </c>
      <c r="G37" s="8">
        <v>3191</v>
      </c>
      <c r="H37" s="7">
        <v>3206</v>
      </c>
      <c r="I37" s="7">
        <v>3188</v>
      </c>
      <c r="J37" s="7">
        <v>3163</v>
      </c>
      <c r="K37" s="7">
        <v>3196</v>
      </c>
      <c r="L37" s="7">
        <v>3201</v>
      </c>
      <c r="M37" s="199">
        <v>3199</v>
      </c>
      <c r="N37" s="462">
        <f t="shared" si="28"/>
        <v>3160.3333333333335</v>
      </c>
      <c r="O37" s="201"/>
      <c r="P37" s="25"/>
      <c r="Q37" s="25"/>
      <c r="R37" s="25"/>
      <c r="S37" s="25"/>
      <c r="T37" s="25"/>
      <c r="U37" s="25"/>
      <c r="V37" s="25"/>
      <c r="W37" s="25"/>
      <c r="X37" s="25"/>
    </row>
    <row r="38" spans="1:24" ht="15.75">
      <c r="A38" s="453" t="s">
        <v>251</v>
      </c>
      <c r="B38" s="7">
        <v>1610</v>
      </c>
      <c r="C38" s="3">
        <v>1706</v>
      </c>
      <c r="D38" s="7">
        <v>1809</v>
      </c>
      <c r="E38" s="7">
        <v>1939</v>
      </c>
      <c r="F38" s="7">
        <v>2136</v>
      </c>
      <c r="G38" s="8">
        <v>2218</v>
      </c>
      <c r="H38" s="7">
        <v>2260</v>
      </c>
      <c r="I38" s="7">
        <v>2283</v>
      </c>
      <c r="J38" s="7">
        <v>2007</v>
      </c>
      <c r="K38" s="7">
        <v>2143</v>
      </c>
      <c r="L38" s="7">
        <v>2233</v>
      </c>
      <c r="M38" s="199">
        <v>2270</v>
      </c>
      <c r="N38" s="462">
        <f t="shared" si="28"/>
        <v>2051.1666666666665</v>
      </c>
      <c r="O38" s="201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15.75">
      <c r="A39" s="349" t="s">
        <v>308</v>
      </c>
      <c r="B39" s="352">
        <f>+B40+B41+B42+B43+B44</f>
        <v>7709</v>
      </c>
      <c r="C39" s="352">
        <f t="shared" ref="C39:N39" si="29">+C40+C41+C42+C43+C44</f>
        <v>7798</v>
      </c>
      <c r="D39" s="352">
        <f t="shared" si="29"/>
        <v>7982</v>
      </c>
      <c r="E39" s="352">
        <f t="shared" si="29"/>
        <v>8300</v>
      </c>
      <c r="F39" s="352">
        <f t="shared" si="29"/>
        <v>8431</v>
      </c>
      <c r="G39" s="352">
        <f t="shared" si="29"/>
        <v>8477</v>
      </c>
      <c r="H39" s="352">
        <f t="shared" si="29"/>
        <v>8503</v>
      </c>
      <c r="I39" s="352">
        <f t="shared" si="29"/>
        <v>8489</v>
      </c>
      <c r="J39" s="352">
        <f t="shared" si="29"/>
        <v>8297</v>
      </c>
      <c r="K39" s="352">
        <f t="shared" si="29"/>
        <v>8413</v>
      </c>
      <c r="L39" s="352">
        <f t="shared" si="29"/>
        <v>8478</v>
      </c>
      <c r="M39" s="352">
        <f t="shared" si="29"/>
        <v>8518</v>
      </c>
      <c r="N39" s="458">
        <f t="shared" si="29"/>
        <v>8282.9166666666661</v>
      </c>
      <c r="O39" s="201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15.75">
      <c r="A40" s="345" t="s">
        <v>310</v>
      </c>
      <c r="B40" s="7">
        <v>2352</v>
      </c>
      <c r="C40" s="3">
        <v>2357</v>
      </c>
      <c r="D40" s="7">
        <v>2360</v>
      </c>
      <c r="E40" s="7">
        <v>2369</v>
      </c>
      <c r="F40" s="7">
        <v>2379</v>
      </c>
      <c r="G40" s="8">
        <v>2379</v>
      </c>
      <c r="H40" s="7">
        <v>2379</v>
      </c>
      <c r="I40" s="7">
        <v>2376</v>
      </c>
      <c r="J40" s="7">
        <v>2386</v>
      </c>
      <c r="K40" s="7">
        <v>2386</v>
      </c>
      <c r="L40" s="7">
        <v>2385</v>
      </c>
      <c r="M40" s="199">
        <v>2387</v>
      </c>
      <c r="N40" s="462">
        <f t="shared" si="28"/>
        <v>2374.5833333333335</v>
      </c>
      <c r="O40" s="201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15.75">
      <c r="A41" s="345" t="s">
        <v>311</v>
      </c>
      <c r="B41" s="7">
        <v>566</v>
      </c>
      <c r="C41" s="3">
        <v>564</v>
      </c>
      <c r="D41" s="7">
        <v>566</v>
      </c>
      <c r="E41" s="7">
        <v>567</v>
      </c>
      <c r="F41" s="7">
        <v>566</v>
      </c>
      <c r="G41" s="8">
        <v>564</v>
      </c>
      <c r="H41" s="7">
        <v>568</v>
      </c>
      <c r="I41" s="7">
        <v>564</v>
      </c>
      <c r="J41" s="7">
        <v>560</v>
      </c>
      <c r="K41" s="7">
        <v>563</v>
      </c>
      <c r="L41" s="7">
        <v>559</v>
      </c>
      <c r="M41" s="199">
        <v>562</v>
      </c>
      <c r="N41" s="462">
        <f t="shared" si="28"/>
        <v>564.08333333333337</v>
      </c>
      <c r="O41" s="201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15.75">
      <c r="A42" s="345" t="s">
        <v>309</v>
      </c>
      <c r="B42" s="7">
        <v>205</v>
      </c>
      <c r="C42" s="3">
        <v>207</v>
      </c>
      <c r="D42" s="7">
        <v>207</v>
      </c>
      <c r="E42" s="7">
        <v>207</v>
      </c>
      <c r="F42" s="7">
        <v>207</v>
      </c>
      <c r="G42" s="8">
        <v>208</v>
      </c>
      <c r="H42" s="7">
        <v>209</v>
      </c>
      <c r="I42" s="7">
        <v>211</v>
      </c>
      <c r="J42" s="7">
        <v>210</v>
      </c>
      <c r="K42" s="7">
        <v>209</v>
      </c>
      <c r="L42" s="7">
        <v>208</v>
      </c>
      <c r="M42" s="199">
        <v>208</v>
      </c>
      <c r="N42" s="462">
        <f t="shared" si="28"/>
        <v>208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15.75">
      <c r="A43" s="345" t="s">
        <v>250</v>
      </c>
      <c r="B43" s="7">
        <v>3003</v>
      </c>
      <c r="C43" s="3">
        <v>3021</v>
      </c>
      <c r="D43" s="7">
        <v>3055</v>
      </c>
      <c r="E43" s="7">
        <v>3099</v>
      </c>
      <c r="F43" s="7">
        <v>3118</v>
      </c>
      <c r="G43" s="8">
        <v>3127</v>
      </c>
      <c r="H43" s="7">
        <v>3136</v>
      </c>
      <c r="I43" s="7">
        <v>3118</v>
      </c>
      <c r="J43" s="7">
        <v>3102</v>
      </c>
      <c r="K43" s="7">
        <v>3121</v>
      </c>
      <c r="L43" s="7">
        <v>3131</v>
      </c>
      <c r="M43" s="199">
        <v>3140</v>
      </c>
      <c r="N43" s="462">
        <f t="shared" si="28"/>
        <v>3097.5833333333335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15.75">
      <c r="A44" s="345" t="s">
        <v>251</v>
      </c>
      <c r="B44" s="7">
        <v>1583</v>
      </c>
      <c r="C44" s="3">
        <v>1649</v>
      </c>
      <c r="D44" s="7">
        <v>1794</v>
      </c>
      <c r="E44" s="7">
        <v>2058</v>
      </c>
      <c r="F44" s="7">
        <v>2161</v>
      </c>
      <c r="G44" s="8">
        <v>2199</v>
      </c>
      <c r="H44" s="7">
        <v>2211</v>
      </c>
      <c r="I44" s="7">
        <v>2220</v>
      </c>
      <c r="J44" s="7">
        <v>2039</v>
      </c>
      <c r="K44" s="7">
        <v>2134</v>
      </c>
      <c r="L44" s="7">
        <v>2195</v>
      </c>
      <c r="M44" s="199">
        <v>2221</v>
      </c>
      <c r="N44" s="462">
        <f t="shared" si="28"/>
        <v>2038.6666666666667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15.75">
      <c r="A45" s="349" t="s">
        <v>45</v>
      </c>
      <c r="B45" s="352">
        <f>+B46+B47+B48+B49+B50</f>
        <v>2610</v>
      </c>
      <c r="C45" s="352">
        <f t="shared" ref="C45:N45" si="30">+C46+C47+C48+C49+C50</f>
        <v>2695</v>
      </c>
      <c r="D45" s="352">
        <f t="shared" si="30"/>
        <v>2775</v>
      </c>
      <c r="E45" s="352">
        <f t="shared" si="30"/>
        <v>2857</v>
      </c>
      <c r="F45" s="352">
        <f t="shared" si="30"/>
        <v>2895</v>
      </c>
      <c r="G45" s="352">
        <f t="shared" si="30"/>
        <v>2904</v>
      </c>
      <c r="H45" s="352">
        <f t="shared" si="30"/>
        <v>2915</v>
      </c>
      <c r="I45" s="352">
        <f t="shared" si="30"/>
        <v>2707</v>
      </c>
      <c r="J45" s="352">
        <f t="shared" si="30"/>
        <v>2858</v>
      </c>
      <c r="K45" s="352">
        <f t="shared" si="30"/>
        <v>2896</v>
      </c>
      <c r="L45" s="352">
        <f t="shared" si="30"/>
        <v>2900</v>
      </c>
      <c r="M45" s="352">
        <f t="shared" si="30"/>
        <v>2913</v>
      </c>
      <c r="N45" s="458">
        <f t="shared" si="30"/>
        <v>2827.0833333333335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15.75">
      <c r="A46" s="345" t="s">
        <v>310</v>
      </c>
      <c r="B46" s="7">
        <v>658</v>
      </c>
      <c r="C46" s="3">
        <v>654</v>
      </c>
      <c r="D46" s="7">
        <v>663</v>
      </c>
      <c r="E46" s="7">
        <v>663</v>
      </c>
      <c r="F46" s="7">
        <v>665</v>
      </c>
      <c r="G46" s="8">
        <v>665</v>
      </c>
      <c r="H46" s="7">
        <v>670</v>
      </c>
      <c r="I46" s="7">
        <v>669</v>
      </c>
      <c r="J46" s="7">
        <v>668</v>
      </c>
      <c r="K46" s="7">
        <v>670</v>
      </c>
      <c r="L46" s="7">
        <v>670</v>
      </c>
      <c r="M46" s="7">
        <v>669</v>
      </c>
      <c r="N46" s="462">
        <f t="shared" si="28"/>
        <v>665.33333333333337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15.75">
      <c r="A47" s="345" t="s">
        <v>311</v>
      </c>
      <c r="B47" s="7">
        <v>221</v>
      </c>
      <c r="C47" s="3">
        <v>220</v>
      </c>
      <c r="D47" s="7">
        <v>218</v>
      </c>
      <c r="E47" s="7">
        <v>222</v>
      </c>
      <c r="F47" s="7">
        <v>221</v>
      </c>
      <c r="G47" s="8">
        <v>221</v>
      </c>
      <c r="H47" s="7">
        <v>219</v>
      </c>
      <c r="I47" s="7">
        <v>216</v>
      </c>
      <c r="J47" s="7">
        <v>225</v>
      </c>
      <c r="K47" s="7">
        <v>226</v>
      </c>
      <c r="L47" s="7">
        <v>225</v>
      </c>
      <c r="M47" s="7">
        <v>225</v>
      </c>
      <c r="N47" s="462">
        <f t="shared" si="28"/>
        <v>221.58333333333334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15.75">
      <c r="A48" s="345" t="s">
        <v>309</v>
      </c>
      <c r="B48" s="7">
        <v>57</v>
      </c>
      <c r="C48" s="3">
        <v>57</v>
      </c>
      <c r="D48" s="7">
        <v>57</v>
      </c>
      <c r="E48" s="7">
        <v>57</v>
      </c>
      <c r="F48" s="7">
        <v>57</v>
      </c>
      <c r="G48" s="8">
        <v>57</v>
      </c>
      <c r="H48" s="7">
        <v>57</v>
      </c>
      <c r="I48" s="7">
        <v>57</v>
      </c>
      <c r="J48" s="7">
        <v>58</v>
      </c>
      <c r="K48" s="7">
        <v>58</v>
      </c>
      <c r="L48" s="7">
        <v>57</v>
      </c>
      <c r="M48" s="7">
        <v>57</v>
      </c>
      <c r="N48" s="462">
        <f t="shared" si="28"/>
        <v>57.166666666666664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ht="15.75">
      <c r="A49" s="345" t="s">
        <v>250</v>
      </c>
      <c r="B49" s="7">
        <v>1105</v>
      </c>
      <c r="C49" s="3">
        <v>1125</v>
      </c>
      <c r="D49" s="7">
        <v>1141</v>
      </c>
      <c r="E49" s="7">
        <v>1154</v>
      </c>
      <c r="F49" s="7">
        <v>1158</v>
      </c>
      <c r="G49" s="8">
        <v>1158</v>
      </c>
      <c r="H49" s="7">
        <v>1158</v>
      </c>
      <c r="I49" s="7">
        <v>1133</v>
      </c>
      <c r="J49" s="7">
        <v>1158</v>
      </c>
      <c r="K49" s="7">
        <v>1165</v>
      </c>
      <c r="L49" s="7">
        <v>1163</v>
      </c>
      <c r="M49" s="7">
        <v>1167</v>
      </c>
      <c r="N49" s="462">
        <f t="shared" si="28"/>
        <v>1148.75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ht="15.75">
      <c r="A50" s="345" t="s">
        <v>251</v>
      </c>
      <c r="B50" s="7">
        <v>569</v>
      </c>
      <c r="C50" s="3">
        <v>639</v>
      </c>
      <c r="D50" s="7">
        <v>696</v>
      </c>
      <c r="E50" s="7">
        <v>761</v>
      </c>
      <c r="F50" s="7">
        <v>794</v>
      </c>
      <c r="G50" s="8">
        <v>803</v>
      </c>
      <c r="H50" s="7">
        <v>811</v>
      </c>
      <c r="I50" s="7">
        <v>632</v>
      </c>
      <c r="J50" s="7">
        <v>749</v>
      </c>
      <c r="K50" s="7">
        <v>777</v>
      </c>
      <c r="L50" s="7">
        <v>785</v>
      </c>
      <c r="M50" s="7">
        <v>795</v>
      </c>
      <c r="N50" s="462">
        <f t="shared" si="28"/>
        <v>734.25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ht="15">
      <c r="A51" s="388" t="s">
        <v>442</v>
      </c>
      <c r="B51" s="352">
        <f>+B52+B53+B54+B55+B56+B57</f>
        <v>13110</v>
      </c>
      <c r="C51" s="352">
        <f t="shared" ref="C51:N51" si="31">+C52+C53+C54+C55+C56+C57</f>
        <v>13122</v>
      </c>
      <c r="D51" s="352">
        <f t="shared" si="31"/>
        <v>13115</v>
      </c>
      <c r="E51" s="352">
        <f t="shared" si="31"/>
        <v>13009</v>
      </c>
      <c r="F51" s="352">
        <f t="shared" si="31"/>
        <v>13144</v>
      </c>
      <c r="G51" s="352">
        <f t="shared" si="31"/>
        <v>13283</v>
      </c>
      <c r="H51" s="352">
        <f t="shared" si="31"/>
        <v>13288</v>
      </c>
      <c r="I51" s="352">
        <f t="shared" si="31"/>
        <v>13372</v>
      </c>
      <c r="J51" s="352">
        <f t="shared" si="31"/>
        <v>13064</v>
      </c>
      <c r="K51" s="352">
        <f t="shared" si="31"/>
        <v>13217</v>
      </c>
      <c r="L51" s="352">
        <f t="shared" si="31"/>
        <v>13337</v>
      </c>
      <c r="M51" s="352">
        <f t="shared" si="31"/>
        <v>13494</v>
      </c>
      <c r="N51" s="458">
        <f t="shared" si="31"/>
        <v>13212.916666666668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ht="15.75">
      <c r="A52" s="453" t="s">
        <v>441</v>
      </c>
      <c r="B52" s="7">
        <v>5726</v>
      </c>
      <c r="C52" s="3">
        <v>5724</v>
      </c>
      <c r="D52" s="7">
        <v>5691</v>
      </c>
      <c r="E52" s="7">
        <v>5562</v>
      </c>
      <c r="F52" s="7">
        <v>5662</v>
      </c>
      <c r="G52" s="8">
        <v>5637</v>
      </c>
      <c r="H52" s="7">
        <v>5511</v>
      </c>
      <c r="I52" s="7">
        <v>5510</v>
      </c>
      <c r="J52" s="7">
        <v>5495</v>
      </c>
      <c r="K52" s="7">
        <v>5582</v>
      </c>
      <c r="L52" s="7">
        <v>5578</v>
      </c>
      <c r="M52" s="199">
        <v>5584</v>
      </c>
      <c r="N52" s="462">
        <f t="shared" si="28"/>
        <v>5605.166666666667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ht="15.75">
      <c r="A53" s="345" t="s">
        <v>311</v>
      </c>
      <c r="B53" s="7"/>
      <c r="C53" s="3"/>
      <c r="D53" s="7"/>
      <c r="E53" s="7"/>
      <c r="F53" s="7"/>
      <c r="G53" s="8"/>
      <c r="H53" s="7"/>
      <c r="I53" s="7"/>
      <c r="J53" s="7"/>
      <c r="K53" s="7"/>
      <c r="L53" s="7"/>
      <c r="M53" s="199"/>
      <c r="N53" s="462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ht="15.75">
      <c r="A54" s="345" t="s">
        <v>309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462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ht="15.75">
      <c r="A55" s="345" t="s">
        <v>250</v>
      </c>
      <c r="B55" s="7">
        <v>5402</v>
      </c>
      <c r="C55" s="3">
        <v>5403</v>
      </c>
      <c r="D55" s="7">
        <v>5388</v>
      </c>
      <c r="E55" s="7">
        <v>5366</v>
      </c>
      <c r="F55" s="7">
        <v>5385</v>
      </c>
      <c r="G55" s="8">
        <v>5397</v>
      </c>
      <c r="H55" s="7">
        <v>5386</v>
      </c>
      <c r="I55" s="7">
        <v>5394</v>
      </c>
      <c r="J55" s="7">
        <v>5366</v>
      </c>
      <c r="K55" s="7">
        <v>5374</v>
      </c>
      <c r="L55" s="7">
        <v>5377</v>
      </c>
      <c r="M55" s="199">
        <v>5390</v>
      </c>
      <c r="N55" s="462">
        <f t="shared" si="28"/>
        <v>5385.666666666667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ht="15.75">
      <c r="A56" s="345" t="s">
        <v>251</v>
      </c>
      <c r="B56" s="7">
        <v>1543</v>
      </c>
      <c r="C56" s="3">
        <v>1554</v>
      </c>
      <c r="D56" s="7">
        <v>1586</v>
      </c>
      <c r="E56" s="7">
        <v>1625</v>
      </c>
      <c r="F56" s="7">
        <v>1636</v>
      </c>
      <c r="G56" s="8">
        <v>1777</v>
      </c>
      <c r="H56" s="7">
        <v>1918</v>
      </c>
      <c r="I56" s="7">
        <v>1995</v>
      </c>
      <c r="J56" s="7">
        <v>1738</v>
      </c>
      <c r="K56" s="7">
        <v>1790</v>
      </c>
      <c r="L56" s="7">
        <v>1908</v>
      </c>
      <c r="M56" s="199">
        <v>2036</v>
      </c>
      <c r="N56" s="462">
        <f t="shared" si="28"/>
        <v>1758.8333333333333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ht="16.5" thickBot="1">
      <c r="A57" s="346" t="s">
        <v>307</v>
      </c>
      <c r="B57" s="413">
        <v>439</v>
      </c>
      <c r="C57" s="414">
        <v>441</v>
      </c>
      <c r="D57" s="413">
        <v>450</v>
      </c>
      <c r="E57" s="413">
        <v>456</v>
      </c>
      <c r="F57" s="413">
        <v>461</v>
      </c>
      <c r="G57" s="415">
        <v>472</v>
      </c>
      <c r="H57" s="413">
        <v>473</v>
      </c>
      <c r="I57" s="413">
        <v>473</v>
      </c>
      <c r="J57" s="413">
        <v>465</v>
      </c>
      <c r="K57" s="413">
        <v>471</v>
      </c>
      <c r="L57" s="413">
        <v>474</v>
      </c>
      <c r="M57" s="353">
        <v>484</v>
      </c>
      <c r="N57" s="463">
        <f t="shared" si="28"/>
        <v>463.25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ht="13.5" thickTop="1">
      <c r="A58" s="342" t="s">
        <v>443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2:24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2:24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2:24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</sheetData>
  <mergeCells count="4">
    <mergeCell ref="A1:N1"/>
    <mergeCell ref="A2:N2"/>
    <mergeCell ref="A22:N22"/>
    <mergeCell ref="A23:N23"/>
  </mergeCells>
  <phoneticPr fontId="33" type="noConversion"/>
  <hyperlinks>
    <hyperlink ref="A3" location="INDICE!C3" display="Volver al Indice"/>
    <hyperlink ref="A21" location="INDICE!C3" display="Volver al Indice"/>
  </hyperlinks>
  <pageMargins left="0.74803149606299213" right="0.74803149606299213" top="0.39370078740157483" bottom="0.98425196850393704" header="0" footer="0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AG63"/>
  <sheetViews>
    <sheetView topLeftCell="A54" workbookViewId="0">
      <selection activeCell="B56" sqref="B56"/>
    </sheetView>
  </sheetViews>
  <sheetFormatPr baseColWidth="10" defaultColWidth="5" defaultRowHeight="12.75"/>
  <cols>
    <col min="1" max="1" width="5" customWidth="1"/>
    <col min="2" max="2" width="27.140625" customWidth="1"/>
    <col min="3" max="15" width="11.7109375" customWidth="1"/>
    <col min="16" max="16" width="3.28515625" customWidth="1"/>
    <col min="17" max="17" width="10.140625" customWidth="1"/>
  </cols>
  <sheetData>
    <row r="1" spans="1:17">
      <c r="A1" s="4"/>
      <c r="B1" s="2" t="s">
        <v>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4"/>
    </row>
    <row r="2" spans="1:17" ht="15.75">
      <c r="A2" s="4"/>
      <c r="B2" s="541" t="s">
        <v>20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4"/>
    </row>
    <row r="3" spans="1:17" ht="15.75">
      <c r="A3" s="4"/>
      <c r="B3" s="541" t="s">
        <v>315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4"/>
    </row>
    <row r="4" spans="1:17" ht="15.75">
      <c r="A4" s="4"/>
      <c r="B4" s="541" t="s">
        <v>343</v>
      </c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4"/>
    </row>
    <row r="5" spans="1:17" ht="16.5" thickBot="1">
      <c r="A5" s="4"/>
      <c r="B5" s="551" t="s">
        <v>52</v>
      </c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4"/>
    </row>
    <row r="6" spans="1:17" ht="18" customHeight="1" thickTop="1">
      <c r="A6" s="4"/>
      <c r="B6" s="49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1" t="s">
        <v>11</v>
      </c>
      <c r="I6" s="31" t="s">
        <v>5</v>
      </c>
      <c r="J6" s="31" t="s">
        <v>6</v>
      </c>
      <c r="K6" s="31" t="s">
        <v>7</v>
      </c>
      <c r="L6" s="31" t="s">
        <v>8</v>
      </c>
      <c r="M6" s="31" t="s">
        <v>12</v>
      </c>
      <c r="N6" s="31" t="s">
        <v>13</v>
      </c>
      <c r="O6" s="31" t="s">
        <v>42</v>
      </c>
      <c r="P6" s="4"/>
      <c r="Q6" s="537" t="s">
        <v>440</v>
      </c>
    </row>
    <row r="7" spans="1:17" ht="21" customHeight="1">
      <c r="A7" s="4"/>
      <c r="B7" s="32" t="s">
        <v>43</v>
      </c>
      <c r="C7" s="55">
        <f t="shared" ref="C7:O7" si="0">+C8+C9</f>
        <v>1169257</v>
      </c>
      <c r="D7" s="55">
        <f t="shared" si="0"/>
        <v>1148297</v>
      </c>
      <c r="E7" s="55">
        <f t="shared" si="0"/>
        <v>1192172</v>
      </c>
      <c r="F7" s="55">
        <f t="shared" si="0"/>
        <v>1194406</v>
      </c>
      <c r="G7" s="55">
        <f t="shared" si="0"/>
        <v>1233466</v>
      </c>
      <c r="H7" s="56">
        <f t="shared" si="0"/>
        <v>1200574</v>
      </c>
      <c r="I7" s="56">
        <f t="shared" si="0"/>
        <v>1194108</v>
      </c>
      <c r="J7" s="56">
        <f t="shared" si="0"/>
        <v>1194974</v>
      </c>
      <c r="K7" s="56">
        <f t="shared" si="0"/>
        <v>1171852</v>
      </c>
      <c r="L7" s="56">
        <f t="shared" si="0"/>
        <v>1191585</v>
      </c>
      <c r="M7" s="56">
        <f t="shared" si="0"/>
        <v>1215643</v>
      </c>
      <c r="N7" s="56">
        <f t="shared" si="0"/>
        <v>1244088</v>
      </c>
      <c r="O7" s="56">
        <f t="shared" si="0"/>
        <v>14350422</v>
      </c>
      <c r="P7" s="4"/>
    </row>
    <row r="8" spans="1:17">
      <c r="A8" s="4"/>
      <c r="B8" s="57" t="s">
        <v>60</v>
      </c>
      <c r="C8" s="7">
        <v>1008502</v>
      </c>
      <c r="D8" s="7">
        <v>1005613</v>
      </c>
      <c r="E8" s="7">
        <v>1032540</v>
      </c>
      <c r="F8" s="7">
        <v>1057801</v>
      </c>
      <c r="G8" s="356">
        <v>1104431</v>
      </c>
      <c r="H8" s="8">
        <v>1079030</v>
      </c>
      <c r="I8" s="7">
        <v>1069792</v>
      </c>
      <c r="J8" s="7">
        <v>1071908</v>
      </c>
      <c r="K8" s="7">
        <v>1042629</v>
      </c>
      <c r="L8" s="7">
        <v>1070280</v>
      </c>
      <c r="M8" s="7">
        <v>1094237</v>
      </c>
      <c r="N8" s="7">
        <v>1097597</v>
      </c>
      <c r="O8" s="8">
        <f>SUM(C8:N8)</f>
        <v>12734360</v>
      </c>
      <c r="P8" s="4"/>
      <c r="Q8" s="535">
        <f>AVERAGE(C8:N8)</f>
        <v>1061196.6666666667</v>
      </c>
    </row>
    <row r="9" spans="1:17">
      <c r="A9" s="4"/>
      <c r="B9" s="57" t="s">
        <v>62</v>
      </c>
      <c r="C9" s="7">
        <v>160755</v>
      </c>
      <c r="D9" s="7">
        <v>142684</v>
      </c>
      <c r="E9" s="7">
        <v>159632</v>
      </c>
      <c r="F9" s="7">
        <v>136605</v>
      </c>
      <c r="G9" s="356">
        <v>129035</v>
      </c>
      <c r="H9" s="8">
        <v>121544</v>
      </c>
      <c r="I9" s="7">
        <v>124316</v>
      </c>
      <c r="J9" s="7">
        <v>123066</v>
      </c>
      <c r="K9" s="7">
        <v>129223</v>
      </c>
      <c r="L9" s="7">
        <v>121305</v>
      </c>
      <c r="M9" s="7">
        <v>121406</v>
      </c>
      <c r="N9" s="7">
        <v>146491</v>
      </c>
      <c r="O9" s="8">
        <f>SUM(C9:N9)</f>
        <v>1616062</v>
      </c>
      <c r="P9" s="4"/>
      <c r="Q9" s="535">
        <f>AVERAGE(C9:N9)</f>
        <v>134671.83333333334</v>
      </c>
    </row>
    <row r="10" spans="1:17">
      <c r="A10" s="4"/>
      <c r="B10" s="35" t="s">
        <v>44</v>
      </c>
      <c r="C10" s="36">
        <f t="shared" ref="C10:O10" si="1">+C11+C12</f>
        <v>1094460</v>
      </c>
      <c r="D10" s="36">
        <f t="shared" si="1"/>
        <v>1097130</v>
      </c>
      <c r="E10" s="36">
        <f t="shared" si="1"/>
        <v>1115697</v>
      </c>
      <c r="F10" s="36">
        <f t="shared" si="1"/>
        <v>1184740</v>
      </c>
      <c r="G10" s="36">
        <f t="shared" si="1"/>
        <v>1187964</v>
      </c>
      <c r="H10" s="28">
        <f t="shared" si="1"/>
        <v>1160340</v>
      </c>
      <c r="I10" s="28">
        <f t="shared" si="1"/>
        <v>1123812</v>
      </c>
      <c r="J10" s="28">
        <f t="shared" si="1"/>
        <v>1175241</v>
      </c>
      <c r="K10" s="28">
        <f t="shared" si="1"/>
        <v>1150091</v>
      </c>
      <c r="L10" s="28">
        <f t="shared" si="1"/>
        <v>1199164</v>
      </c>
      <c r="M10" s="28">
        <f t="shared" si="1"/>
        <v>1145892</v>
      </c>
      <c r="N10" s="28">
        <f t="shared" si="1"/>
        <v>1205477</v>
      </c>
      <c r="O10" s="28">
        <f t="shared" si="1"/>
        <v>13840008</v>
      </c>
      <c r="P10" s="4"/>
    </row>
    <row r="11" spans="1:17" ht="12" customHeight="1">
      <c r="A11" s="4"/>
      <c r="B11" s="57" t="s">
        <v>60</v>
      </c>
      <c r="C11" s="7">
        <v>983760</v>
      </c>
      <c r="D11" s="7">
        <v>975755</v>
      </c>
      <c r="E11" s="7">
        <v>1000888</v>
      </c>
      <c r="F11" s="7">
        <v>1064298</v>
      </c>
      <c r="G11" s="7">
        <v>1040132</v>
      </c>
      <c r="H11" s="8">
        <v>1031931</v>
      </c>
      <c r="I11" s="7">
        <v>1012147</v>
      </c>
      <c r="J11" s="7">
        <v>1033243</v>
      </c>
      <c r="K11" s="7">
        <v>1012883</v>
      </c>
      <c r="L11" s="7">
        <v>1049175</v>
      </c>
      <c r="M11" s="7">
        <v>1020161</v>
      </c>
      <c r="N11" s="7">
        <v>1067657</v>
      </c>
      <c r="O11" s="8">
        <f>SUM(C11:N11)</f>
        <v>12292030</v>
      </c>
      <c r="P11" s="4"/>
      <c r="Q11" s="535">
        <f>AVERAGE(C11:N11)</f>
        <v>1024335.8333333334</v>
      </c>
    </row>
    <row r="12" spans="1:17">
      <c r="A12" s="4"/>
      <c r="B12" s="57" t="s">
        <v>62</v>
      </c>
      <c r="C12" s="7">
        <v>110700</v>
      </c>
      <c r="D12" s="7">
        <v>121375</v>
      </c>
      <c r="E12" s="7">
        <v>114809</v>
      </c>
      <c r="F12" s="7">
        <v>120442</v>
      </c>
      <c r="G12" s="7">
        <v>147832</v>
      </c>
      <c r="H12" s="8">
        <v>128409</v>
      </c>
      <c r="I12" s="7">
        <v>111665</v>
      </c>
      <c r="J12" s="7">
        <v>141998</v>
      </c>
      <c r="K12" s="7">
        <v>137208</v>
      </c>
      <c r="L12" s="7">
        <v>149989</v>
      </c>
      <c r="M12" s="7">
        <v>125731</v>
      </c>
      <c r="N12" s="7">
        <v>137820</v>
      </c>
      <c r="O12" s="8">
        <f>SUM(C12:N12)</f>
        <v>1547978</v>
      </c>
      <c r="P12" s="4"/>
      <c r="Q12" s="535">
        <f>AVERAGE(C12:N12)</f>
        <v>128998.16666666667</v>
      </c>
    </row>
    <row r="13" spans="1:17">
      <c r="A13" s="4"/>
      <c r="B13" s="35" t="s">
        <v>45</v>
      </c>
      <c r="C13" s="36">
        <f t="shared" ref="C13:O13" si="2">+C14+C15</f>
        <v>305570</v>
      </c>
      <c r="D13" s="36">
        <f t="shared" si="2"/>
        <v>315856</v>
      </c>
      <c r="E13" s="36">
        <f t="shared" si="2"/>
        <v>322906</v>
      </c>
      <c r="F13" s="36">
        <f t="shared" si="2"/>
        <v>332852</v>
      </c>
      <c r="G13" s="36">
        <f t="shared" si="2"/>
        <v>327208</v>
      </c>
      <c r="H13" s="36">
        <f t="shared" si="2"/>
        <v>327281</v>
      </c>
      <c r="I13" s="36">
        <f t="shared" si="2"/>
        <v>327214</v>
      </c>
      <c r="J13" s="36">
        <f t="shared" si="2"/>
        <v>315656</v>
      </c>
      <c r="K13" s="36">
        <f t="shared" si="2"/>
        <v>333804</v>
      </c>
      <c r="L13" s="28">
        <f t="shared" si="2"/>
        <v>330090</v>
      </c>
      <c r="M13" s="28">
        <f t="shared" si="2"/>
        <v>328803</v>
      </c>
      <c r="N13" s="28">
        <f t="shared" si="2"/>
        <v>339396</v>
      </c>
      <c r="O13" s="28">
        <f t="shared" si="2"/>
        <v>3906636</v>
      </c>
      <c r="P13" s="4"/>
    </row>
    <row r="14" spans="1:17">
      <c r="A14" s="4"/>
      <c r="B14" s="57" t="s">
        <v>60</v>
      </c>
      <c r="C14" s="7">
        <v>283876</v>
      </c>
      <c r="D14" s="7">
        <v>294162</v>
      </c>
      <c r="E14" s="7">
        <v>301186</v>
      </c>
      <c r="F14" s="7">
        <v>311087</v>
      </c>
      <c r="G14" s="7">
        <v>305215</v>
      </c>
      <c r="H14" s="8">
        <v>305316</v>
      </c>
      <c r="I14" s="7">
        <v>305520</v>
      </c>
      <c r="J14" s="7">
        <v>294025</v>
      </c>
      <c r="K14" s="7">
        <v>312569</v>
      </c>
      <c r="L14" s="7">
        <v>309125</v>
      </c>
      <c r="M14" s="7">
        <v>307722</v>
      </c>
      <c r="N14" s="7">
        <v>317784</v>
      </c>
      <c r="O14" s="8">
        <f>SUM(C14:N14)</f>
        <v>3647587</v>
      </c>
      <c r="P14" s="4"/>
      <c r="Q14" s="535">
        <f>AVERAGE(C14:N14)</f>
        <v>303965.58333333331</v>
      </c>
    </row>
    <row r="15" spans="1:17">
      <c r="A15" s="4"/>
      <c r="B15" s="57" t="s">
        <v>62</v>
      </c>
      <c r="C15" s="7">
        <v>21694</v>
      </c>
      <c r="D15" s="7">
        <v>21694</v>
      </c>
      <c r="E15" s="7">
        <v>21720</v>
      </c>
      <c r="F15" s="7">
        <v>21765</v>
      </c>
      <c r="G15" s="7">
        <v>21993</v>
      </c>
      <c r="H15" s="8">
        <v>21965</v>
      </c>
      <c r="I15" s="7">
        <v>21694</v>
      </c>
      <c r="J15" s="7">
        <v>21631</v>
      </c>
      <c r="K15" s="7">
        <v>21235</v>
      </c>
      <c r="L15" s="7">
        <v>20965</v>
      </c>
      <c r="M15" s="7">
        <v>21081</v>
      </c>
      <c r="N15" s="7">
        <v>21612</v>
      </c>
      <c r="O15" s="8">
        <f>SUM(C15:N15)</f>
        <v>259049</v>
      </c>
      <c r="P15" s="4"/>
      <c r="Q15" s="535">
        <f>AVERAGE(C15:N15)</f>
        <v>21587.416666666668</v>
      </c>
    </row>
    <row r="16" spans="1:17">
      <c r="A16" s="4"/>
      <c r="B16" s="35" t="s">
        <v>46</v>
      </c>
      <c r="C16" s="36">
        <f t="shared" ref="C16:O16" si="3">+C17+C18</f>
        <v>2569287</v>
      </c>
      <c r="D16" s="36">
        <f t="shared" si="3"/>
        <v>2561283</v>
      </c>
      <c r="E16" s="36">
        <f t="shared" si="3"/>
        <v>2630775</v>
      </c>
      <c r="F16" s="36">
        <f t="shared" si="3"/>
        <v>2711998</v>
      </c>
      <c r="G16" s="36">
        <f t="shared" si="3"/>
        <v>2748638</v>
      </c>
      <c r="H16" s="28">
        <f t="shared" si="3"/>
        <v>2688195</v>
      </c>
      <c r="I16" s="28">
        <f t="shared" si="3"/>
        <v>2645134</v>
      </c>
      <c r="J16" s="28">
        <f t="shared" si="3"/>
        <v>2685871</v>
      </c>
      <c r="K16" s="28">
        <f t="shared" si="3"/>
        <v>2655747</v>
      </c>
      <c r="L16" s="28">
        <f t="shared" si="3"/>
        <v>2720839</v>
      </c>
      <c r="M16" s="28">
        <f t="shared" si="3"/>
        <v>2690338</v>
      </c>
      <c r="N16" s="28">
        <f t="shared" si="3"/>
        <v>2788961</v>
      </c>
      <c r="O16" s="28">
        <f t="shared" si="3"/>
        <v>32097066</v>
      </c>
      <c r="P16" s="4"/>
    </row>
    <row r="17" spans="1:33">
      <c r="A17" s="4"/>
      <c r="B17" s="35" t="s">
        <v>60</v>
      </c>
      <c r="C17" s="36">
        <f t="shared" ref="C17:O17" si="4">+C8+C11+C14</f>
        <v>2276138</v>
      </c>
      <c r="D17" s="36">
        <f t="shared" si="4"/>
        <v>2275530</v>
      </c>
      <c r="E17" s="36">
        <f t="shared" si="4"/>
        <v>2334614</v>
      </c>
      <c r="F17" s="36">
        <f t="shared" si="4"/>
        <v>2433186</v>
      </c>
      <c r="G17" s="36">
        <f t="shared" si="4"/>
        <v>2449778</v>
      </c>
      <c r="H17" s="28">
        <f t="shared" si="4"/>
        <v>2416277</v>
      </c>
      <c r="I17" s="28">
        <f t="shared" si="4"/>
        <v>2387459</v>
      </c>
      <c r="J17" s="28">
        <f t="shared" si="4"/>
        <v>2399176</v>
      </c>
      <c r="K17" s="28">
        <f t="shared" si="4"/>
        <v>2368081</v>
      </c>
      <c r="L17" s="28">
        <f t="shared" si="4"/>
        <v>2428580</v>
      </c>
      <c r="M17" s="28">
        <f t="shared" si="4"/>
        <v>2422120</v>
      </c>
      <c r="N17" s="28">
        <f t="shared" si="4"/>
        <v>2483038</v>
      </c>
      <c r="O17" s="28">
        <f t="shared" si="4"/>
        <v>28673977</v>
      </c>
      <c r="P17" s="4"/>
    </row>
    <row r="18" spans="1:33">
      <c r="A18" s="4"/>
      <c r="B18" s="37" t="s">
        <v>62</v>
      </c>
      <c r="C18" s="60">
        <f t="shared" ref="C18:O18" si="5">+C9+C12+C15</f>
        <v>293149</v>
      </c>
      <c r="D18" s="60">
        <f t="shared" si="5"/>
        <v>285753</v>
      </c>
      <c r="E18" s="60">
        <f t="shared" si="5"/>
        <v>296161</v>
      </c>
      <c r="F18" s="60">
        <f t="shared" si="5"/>
        <v>278812</v>
      </c>
      <c r="G18" s="60">
        <f t="shared" si="5"/>
        <v>298860</v>
      </c>
      <c r="H18" s="61">
        <f t="shared" si="5"/>
        <v>271918</v>
      </c>
      <c r="I18" s="61">
        <f t="shared" si="5"/>
        <v>257675</v>
      </c>
      <c r="J18" s="61">
        <f t="shared" si="5"/>
        <v>286695</v>
      </c>
      <c r="K18" s="61">
        <f t="shared" si="5"/>
        <v>287666</v>
      </c>
      <c r="L18" s="61">
        <f t="shared" si="5"/>
        <v>292259</v>
      </c>
      <c r="M18" s="61">
        <f t="shared" si="5"/>
        <v>268218</v>
      </c>
      <c r="N18" s="61">
        <f t="shared" si="5"/>
        <v>305923</v>
      </c>
      <c r="O18" s="61">
        <f t="shared" si="5"/>
        <v>3423089</v>
      </c>
      <c r="P18" s="4"/>
    </row>
    <row r="19" spans="1:33" ht="17.25" customHeight="1">
      <c r="A19" s="4"/>
      <c r="B19" s="37" t="s">
        <v>336</v>
      </c>
      <c r="C19" s="36">
        <v>1808888</v>
      </c>
      <c r="D19" s="36">
        <v>1804735</v>
      </c>
      <c r="E19" s="36">
        <v>1799564</v>
      </c>
      <c r="F19" s="36">
        <v>1763417</v>
      </c>
      <c r="G19" s="357">
        <v>1793731</v>
      </c>
      <c r="H19" s="28">
        <v>1797122</v>
      </c>
      <c r="I19" s="36">
        <v>1768286</v>
      </c>
      <c r="J19" s="36">
        <v>1771033</v>
      </c>
      <c r="K19" s="36">
        <v>1751463</v>
      </c>
      <c r="L19" s="36">
        <v>1777914</v>
      </c>
      <c r="M19" s="36">
        <v>1784114</v>
      </c>
      <c r="N19" s="36">
        <v>1836125</v>
      </c>
      <c r="O19" s="28">
        <f>SUM(C19:N19)</f>
        <v>21456392</v>
      </c>
      <c r="P19" s="4"/>
      <c r="Q19" s="535">
        <f>AVERAGE(C19:N19)</f>
        <v>1788032.6666666667</v>
      </c>
    </row>
    <row r="20" spans="1:33" ht="25.5" customHeight="1" thickBot="1">
      <c r="A20" s="4"/>
      <c r="B20" s="50" t="s">
        <v>47</v>
      </c>
      <c r="C20" s="354">
        <f t="shared" ref="C20:O20" si="6">+C19+C16</f>
        <v>4378175</v>
      </c>
      <c r="D20" s="354">
        <f t="shared" si="6"/>
        <v>4366018</v>
      </c>
      <c r="E20" s="354">
        <f t="shared" si="6"/>
        <v>4430339</v>
      </c>
      <c r="F20" s="354">
        <f t="shared" si="6"/>
        <v>4475415</v>
      </c>
      <c r="G20" s="354">
        <f t="shared" si="6"/>
        <v>4542369</v>
      </c>
      <c r="H20" s="355">
        <f t="shared" si="6"/>
        <v>4485317</v>
      </c>
      <c r="I20" s="355">
        <f t="shared" si="6"/>
        <v>4413420</v>
      </c>
      <c r="J20" s="355">
        <f t="shared" si="6"/>
        <v>4456904</v>
      </c>
      <c r="K20" s="355">
        <f t="shared" si="6"/>
        <v>4407210</v>
      </c>
      <c r="L20" s="355">
        <f t="shared" si="6"/>
        <v>4498753</v>
      </c>
      <c r="M20" s="355">
        <f t="shared" si="6"/>
        <v>4474452</v>
      </c>
      <c r="N20" s="355">
        <f t="shared" si="6"/>
        <v>4625086</v>
      </c>
      <c r="O20" s="355">
        <f t="shared" si="6"/>
        <v>53553458</v>
      </c>
      <c r="P20" s="23"/>
      <c r="Q20" s="535">
        <f>SUM(Q8:Q19)</f>
        <v>4462788.166666667</v>
      </c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</row>
    <row r="21" spans="1:33" ht="16.5" customHeight="1" thickTop="1">
      <c r="A21" s="4"/>
      <c r="B21" s="342" t="s">
        <v>435</v>
      </c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23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</row>
    <row r="22" spans="1:33">
      <c r="A22" s="4"/>
      <c r="B22" s="342"/>
      <c r="H22" s="4"/>
      <c r="I22" s="4"/>
      <c r="J22" s="4"/>
      <c r="K22" s="4"/>
      <c r="L22" s="4"/>
      <c r="M22" s="4"/>
      <c r="N22" s="4"/>
      <c r="O22" s="4"/>
      <c r="P22" s="4"/>
    </row>
    <row r="23" spans="1:3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 t="s">
        <v>9</v>
      </c>
      <c r="P23" s="4"/>
    </row>
    <row r="24" spans="1:3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33">
      <c r="B25" s="2" t="s">
        <v>9</v>
      </c>
    </row>
    <row r="26" spans="1:33" ht="15.75">
      <c r="B26" s="541" t="s">
        <v>316</v>
      </c>
      <c r="C26" s="541"/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1"/>
      <c r="O26" s="541"/>
    </row>
    <row r="27" spans="1:33" ht="15.75">
      <c r="B27" s="541" t="s">
        <v>343</v>
      </c>
      <c r="C27" s="541"/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</row>
    <row r="28" spans="1:33" ht="13.5" thickBot="1">
      <c r="M28" s="25"/>
    </row>
    <row r="29" spans="1:33" ht="20.25" customHeight="1" thickTop="1">
      <c r="B29" s="348" t="s">
        <v>317</v>
      </c>
      <c r="C29" s="44" t="s">
        <v>0</v>
      </c>
      <c r="D29" s="44" t="s">
        <v>1</v>
      </c>
      <c r="E29" s="44" t="s">
        <v>2</v>
      </c>
      <c r="F29" s="44" t="s">
        <v>3</v>
      </c>
      <c r="G29" s="44" t="s">
        <v>4</v>
      </c>
      <c r="H29" s="44" t="s">
        <v>11</v>
      </c>
      <c r="I29" s="44" t="s">
        <v>5</v>
      </c>
      <c r="J29" s="44" t="s">
        <v>6</v>
      </c>
      <c r="K29" s="44" t="s">
        <v>7</v>
      </c>
      <c r="L29" s="44" t="s">
        <v>8</v>
      </c>
      <c r="M29" s="44" t="s">
        <v>12</v>
      </c>
      <c r="N29" s="44" t="s">
        <v>13</v>
      </c>
      <c r="O29" s="70" t="s">
        <v>42</v>
      </c>
    </row>
    <row r="30" spans="1:33" ht="21.75" customHeight="1">
      <c r="B30" s="349" t="s">
        <v>42</v>
      </c>
      <c r="C30" s="352">
        <f>+C37+C43+C49+C55</f>
        <v>4378175</v>
      </c>
      <c r="D30" s="352">
        <f t="shared" ref="D30:N30" si="7">+D37+D43+D49+D55</f>
        <v>4366018</v>
      </c>
      <c r="E30" s="352">
        <f t="shared" si="7"/>
        <v>4430339</v>
      </c>
      <c r="F30" s="352">
        <f t="shared" si="7"/>
        <v>4475415</v>
      </c>
      <c r="G30" s="352">
        <f t="shared" si="7"/>
        <v>4542369</v>
      </c>
      <c r="H30" s="352">
        <f t="shared" si="7"/>
        <v>4485317</v>
      </c>
      <c r="I30" s="352">
        <f t="shared" si="7"/>
        <v>4413420</v>
      </c>
      <c r="J30" s="352">
        <f t="shared" si="7"/>
        <v>4456904</v>
      </c>
      <c r="K30" s="352">
        <f t="shared" si="7"/>
        <v>4407210</v>
      </c>
      <c r="L30" s="352">
        <f t="shared" si="7"/>
        <v>4498753</v>
      </c>
      <c r="M30" s="352">
        <f t="shared" si="7"/>
        <v>4474452</v>
      </c>
      <c r="N30" s="352">
        <f t="shared" si="7"/>
        <v>4625086</v>
      </c>
      <c r="O30" s="458">
        <f>SUM(C30:N30)</f>
        <v>53553458</v>
      </c>
    </row>
    <row r="31" spans="1:33" ht="21.75" customHeight="1">
      <c r="B31" s="460" t="s">
        <v>310</v>
      </c>
      <c r="C31" s="288">
        <f>+C38+C44+C50+C56</f>
        <v>2039234</v>
      </c>
      <c r="D31" s="288">
        <f t="shared" ref="D31:F31" si="8">+D38+D44+D50+D56</f>
        <v>2027059</v>
      </c>
      <c r="E31" s="288">
        <f t="shared" si="8"/>
        <v>2016377</v>
      </c>
      <c r="F31" s="288">
        <f t="shared" si="8"/>
        <v>1978754</v>
      </c>
      <c r="G31" s="288">
        <f t="shared" ref="G31:M31" si="9">+G38+G44+G50+G56</f>
        <v>2022576</v>
      </c>
      <c r="H31" s="288">
        <f t="shared" si="9"/>
        <v>1991592</v>
      </c>
      <c r="I31" s="288">
        <f t="shared" si="9"/>
        <v>1938312</v>
      </c>
      <c r="J31" s="288">
        <f t="shared" si="9"/>
        <v>1959154</v>
      </c>
      <c r="K31" s="288">
        <f t="shared" si="9"/>
        <v>1971749</v>
      </c>
      <c r="L31" s="288">
        <f t="shared" si="9"/>
        <v>1997117</v>
      </c>
      <c r="M31" s="288">
        <f t="shared" si="9"/>
        <v>1976218</v>
      </c>
      <c r="N31" s="288">
        <f t="shared" ref="N31" si="10">+N38+N44+N50+N56</f>
        <v>2059501</v>
      </c>
      <c r="O31" s="232">
        <f t="shared" ref="O31:O35" si="11">SUM(C31:N31)</f>
        <v>23977643</v>
      </c>
    </row>
    <row r="32" spans="1:33" ht="21.75" customHeight="1">
      <c r="B32" s="460" t="s">
        <v>311</v>
      </c>
      <c r="C32" s="288">
        <f t="shared" ref="C32:F35" si="12">+C39+C45+C51+C57</f>
        <v>393866</v>
      </c>
      <c r="D32" s="288">
        <f t="shared" si="12"/>
        <v>382574</v>
      </c>
      <c r="E32" s="288">
        <f t="shared" si="12"/>
        <v>395685</v>
      </c>
      <c r="F32" s="288">
        <f t="shared" si="12"/>
        <v>392554</v>
      </c>
      <c r="G32" s="288">
        <f t="shared" ref="G32:M32" si="13">+G39+G45+G51+G57</f>
        <v>394282</v>
      </c>
      <c r="H32" s="288">
        <f t="shared" si="13"/>
        <v>394893</v>
      </c>
      <c r="I32" s="288">
        <f t="shared" si="13"/>
        <v>387627</v>
      </c>
      <c r="J32" s="288">
        <f t="shared" si="13"/>
        <v>396286</v>
      </c>
      <c r="K32" s="288">
        <f t="shared" si="13"/>
        <v>389427</v>
      </c>
      <c r="L32" s="288">
        <f t="shared" si="13"/>
        <v>390948</v>
      </c>
      <c r="M32" s="288">
        <f t="shared" si="13"/>
        <v>393272</v>
      </c>
      <c r="N32" s="288">
        <f t="shared" ref="N32" si="14">+N39+N45+N51+N57</f>
        <v>409821</v>
      </c>
      <c r="O32" s="232">
        <f t="shared" si="11"/>
        <v>4721235</v>
      </c>
    </row>
    <row r="33" spans="2:17" ht="21.75" customHeight="1">
      <c r="B33" s="460" t="s">
        <v>309</v>
      </c>
      <c r="C33" s="288">
        <f t="shared" si="12"/>
        <v>143912</v>
      </c>
      <c r="D33" s="288">
        <f t="shared" si="12"/>
        <v>147698</v>
      </c>
      <c r="E33" s="288">
        <f t="shared" si="12"/>
        <v>153292</v>
      </c>
      <c r="F33" s="288">
        <f t="shared" si="12"/>
        <v>144617</v>
      </c>
      <c r="G33" s="288">
        <f t="shared" ref="G33:M33" si="15">+G40+G46+G52+G58</f>
        <v>143464</v>
      </c>
      <c r="H33" s="288">
        <f t="shared" si="15"/>
        <v>146957</v>
      </c>
      <c r="I33" s="288">
        <f t="shared" si="15"/>
        <v>146444</v>
      </c>
      <c r="J33" s="288">
        <f t="shared" si="15"/>
        <v>160223</v>
      </c>
      <c r="K33" s="288">
        <f t="shared" si="15"/>
        <v>152056</v>
      </c>
      <c r="L33" s="288">
        <f t="shared" si="15"/>
        <v>149817</v>
      </c>
      <c r="M33" s="288">
        <f t="shared" si="15"/>
        <v>148350</v>
      </c>
      <c r="N33" s="288">
        <f t="shared" ref="N33" si="16">+N40+N46+N52+N58</f>
        <v>149489</v>
      </c>
      <c r="O33" s="232">
        <f t="shared" si="11"/>
        <v>1786319</v>
      </c>
    </row>
    <row r="34" spans="2:17" ht="21.75" customHeight="1">
      <c r="B34" s="460" t="s">
        <v>250</v>
      </c>
      <c r="C34" s="288">
        <f t="shared" si="12"/>
        <v>1519181</v>
      </c>
      <c r="D34" s="288">
        <f t="shared" si="12"/>
        <v>1505206</v>
      </c>
      <c r="E34" s="288">
        <f t="shared" si="12"/>
        <v>1521438</v>
      </c>
      <c r="F34" s="288">
        <f t="shared" si="12"/>
        <v>1540177</v>
      </c>
      <c r="G34" s="288">
        <f t="shared" ref="G34:M34" si="17">+G41+G47+G53+G59</f>
        <v>1548360</v>
      </c>
      <c r="H34" s="288">
        <f t="shared" si="17"/>
        <v>1548445</v>
      </c>
      <c r="I34" s="288">
        <f t="shared" si="17"/>
        <v>1541931</v>
      </c>
      <c r="J34" s="288">
        <f t="shared" si="17"/>
        <v>1554135</v>
      </c>
      <c r="K34" s="288">
        <f t="shared" si="17"/>
        <v>1536971</v>
      </c>
      <c r="L34" s="288">
        <f t="shared" si="17"/>
        <v>1570991</v>
      </c>
      <c r="M34" s="288">
        <f t="shared" si="17"/>
        <v>1552382</v>
      </c>
      <c r="N34" s="288">
        <f t="shared" ref="N34" si="18">+N41+N47+N53+N59</f>
        <v>1584877</v>
      </c>
      <c r="O34" s="232">
        <f t="shared" si="11"/>
        <v>18524094</v>
      </c>
    </row>
    <row r="35" spans="2:17" ht="21.75" customHeight="1">
      <c r="B35" s="460" t="s">
        <v>251</v>
      </c>
      <c r="C35" s="288">
        <f t="shared" si="12"/>
        <v>257027</v>
      </c>
      <c r="D35" s="288">
        <f t="shared" si="12"/>
        <v>278394</v>
      </c>
      <c r="E35" s="288">
        <f t="shared" si="12"/>
        <v>317914</v>
      </c>
      <c r="F35" s="288">
        <f t="shared" si="12"/>
        <v>393297</v>
      </c>
      <c r="G35" s="288">
        <f t="shared" ref="G35:M35" si="19">+G42+G48+G54+G60</f>
        <v>407555</v>
      </c>
      <c r="H35" s="288">
        <f t="shared" si="19"/>
        <v>376425</v>
      </c>
      <c r="I35" s="288">
        <f t="shared" si="19"/>
        <v>372057</v>
      </c>
      <c r="J35" s="288">
        <f t="shared" si="19"/>
        <v>360061</v>
      </c>
      <c r="K35" s="288">
        <f t="shared" si="19"/>
        <v>330336</v>
      </c>
      <c r="L35" s="288">
        <f t="shared" si="19"/>
        <v>362752</v>
      </c>
      <c r="M35" s="288">
        <f t="shared" si="19"/>
        <v>377042</v>
      </c>
      <c r="N35" s="288">
        <f t="shared" ref="N35" si="20">+N42+N48+N54+N60</f>
        <v>392726</v>
      </c>
      <c r="O35" s="232">
        <f t="shared" si="11"/>
        <v>4225586</v>
      </c>
    </row>
    <row r="36" spans="2:17" ht="21.75" customHeight="1">
      <c r="B36" s="460" t="s">
        <v>307</v>
      </c>
      <c r="C36" s="288">
        <f>+C61</f>
        <v>24955</v>
      </c>
      <c r="D36" s="288">
        <f t="shared" ref="D36:O36" si="21">+D61</f>
        <v>25087</v>
      </c>
      <c r="E36" s="288">
        <f t="shared" si="21"/>
        <v>25633</v>
      </c>
      <c r="F36" s="288">
        <f t="shared" si="21"/>
        <v>26016</v>
      </c>
      <c r="G36" s="288">
        <f t="shared" si="21"/>
        <v>26132</v>
      </c>
      <c r="H36" s="515">
        <f t="shared" si="21"/>
        <v>27005</v>
      </c>
      <c r="I36" s="288">
        <f t="shared" si="21"/>
        <v>27049</v>
      </c>
      <c r="J36" s="288">
        <f t="shared" si="21"/>
        <v>27045</v>
      </c>
      <c r="K36" s="288">
        <f t="shared" si="21"/>
        <v>26671</v>
      </c>
      <c r="L36" s="288">
        <f t="shared" si="21"/>
        <v>27128</v>
      </c>
      <c r="M36" s="288">
        <f t="shared" si="21"/>
        <v>27188</v>
      </c>
      <c r="N36" s="288">
        <f t="shared" si="21"/>
        <v>28672</v>
      </c>
      <c r="O36" s="461">
        <f t="shared" si="21"/>
        <v>318581</v>
      </c>
    </row>
    <row r="37" spans="2:17" ht="22.5" customHeight="1">
      <c r="B37" s="349" t="s">
        <v>43</v>
      </c>
      <c r="C37" s="352">
        <f>+C38+C39+C40+C41+C42</f>
        <v>1169257</v>
      </c>
      <c r="D37" s="352">
        <f t="shared" ref="D37:N37" si="22">+D38+D39+D40+D41+D42</f>
        <v>1148297</v>
      </c>
      <c r="E37" s="352">
        <f t="shared" si="22"/>
        <v>1192172</v>
      </c>
      <c r="F37" s="352">
        <f t="shared" si="22"/>
        <v>1194406</v>
      </c>
      <c r="G37" s="352">
        <f t="shared" si="22"/>
        <v>1233466</v>
      </c>
      <c r="H37" s="352">
        <f t="shared" si="22"/>
        <v>1200574</v>
      </c>
      <c r="I37" s="352">
        <f t="shared" si="22"/>
        <v>1194108</v>
      </c>
      <c r="J37" s="352">
        <f t="shared" si="22"/>
        <v>1194974</v>
      </c>
      <c r="K37" s="352">
        <f t="shared" si="22"/>
        <v>1171852</v>
      </c>
      <c r="L37" s="352">
        <f t="shared" si="22"/>
        <v>1191585</v>
      </c>
      <c r="M37" s="352">
        <f t="shared" si="22"/>
        <v>1215643</v>
      </c>
      <c r="N37" s="352">
        <f t="shared" si="22"/>
        <v>1244088</v>
      </c>
      <c r="O37" s="458">
        <f t="shared" ref="O37:O61" si="23">SUM(C37:N37)</f>
        <v>14350422</v>
      </c>
    </row>
    <row r="38" spans="2:17" ht="15.75">
      <c r="B38" s="345" t="s">
        <v>310</v>
      </c>
      <c r="C38" s="7">
        <v>429529</v>
      </c>
      <c r="D38" s="7">
        <v>406520</v>
      </c>
      <c r="E38" s="7">
        <v>417798</v>
      </c>
      <c r="F38" s="7">
        <v>402532</v>
      </c>
      <c r="G38" s="7">
        <v>398842</v>
      </c>
      <c r="H38" s="8">
        <v>390657</v>
      </c>
      <c r="I38" s="7">
        <v>389997</v>
      </c>
      <c r="J38" s="7">
        <v>391283</v>
      </c>
      <c r="K38" s="7">
        <v>394543</v>
      </c>
      <c r="L38" s="7">
        <v>391367</v>
      </c>
      <c r="M38" s="7">
        <v>395878</v>
      </c>
      <c r="N38" s="199">
        <v>423657</v>
      </c>
      <c r="O38" s="232">
        <f t="shared" si="23"/>
        <v>4832603</v>
      </c>
      <c r="Q38" s="535">
        <f t="shared" ref="Q38:Q42" si="24">AVERAGE(C38:N38)</f>
        <v>402716.91666666669</v>
      </c>
    </row>
    <row r="39" spans="2:17" ht="15.75">
      <c r="B39" s="345" t="s">
        <v>311</v>
      </c>
      <c r="C39" s="7">
        <v>206325</v>
      </c>
      <c r="D39" s="7">
        <v>204221</v>
      </c>
      <c r="E39" s="7">
        <v>215806</v>
      </c>
      <c r="F39" s="7">
        <v>208171</v>
      </c>
      <c r="G39" s="7">
        <v>208049</v>
      </c>
      <c r="H39" s="8">
        <v>205313</v>
      </c>
      <c r="I39" s="7">
        <v>209566</v>
      </c>
      <c r="J39" s="7">
        <v>208792</v>
      </c>
      <c r="K39" s="7">
        <v>212864</v>
      </c>
      <c r="L39" s="7">
        <v>208776</v>
      </c>
      <c r="M39" s="7">
        <v>216098</v>
      </c>
      <c r="N39" s="199">
        <v>216703</v>
      </c>
      <c r="O39" s="232">
        <f t="shared" si="23"/>
        <v>2520684</v>
      </c>
      <c r="Q39" s="535">
        <f t="shared" si="24"/>
        <v>210057</v>
      </c>
    </row>
    <row r="40" spans="2:17" ht="15.75">
      <c r="B40" s="345" t="s">
        <v>309</v>
      </c>
      <c r="C40" s="7">
        <v>61266</v>
      </c>
      <c r="D40" s="7">
        <v>59169</v>
      </c>
      <c r="E40" s="7">
        <v>60495</v>
      </c>
      <c r="F40" s="7">
        <v>61279</v>
      </c>
      <c r="G40" s="7">
        <v>60126</v>
      </c>
      <c r="H40" s="8">
        <v>61658</v>
      </c>
      <c r="I40" s="7">
        <v>61083</v>
      </c>
      <c r="J40" s="7">
        <v>63440</v>
      </c>
      <c r="K40" s="7">
        <v>60785</v>
      </c>
      <c r="L40" s="7">
        <v>61446</v>
      </c>
      <c r="M40" s="7">
        <v>63613</v>
      </c>
      <c r="N40" s="199">
        <v>62599</v>
      </c>
      <c r="O40" s="232">
        <f t="shared" si="23"/>
        <v>736959</v>
      </c>
      <c r="Q40" s="535">
        <f t="shared" si="24"/>
        <v>61413.25</v>
      </c>
    </row>
    <row r="41" spans="2:17" ht="15.75">
      <c r="B41" s="345" t="s">
        <v>250</v>
      </c>
      <c r="C41" s="7">
        <v>387243</v>
      </c>
      <c r="D41" s="7">
        <v>381659</v>
      </c>
      <c r="E41" s="7">
        <v>389668</v>
      </c>
      <c r="F41" s="7">
        <v>395449</v>
      </c>
      <c r="G41" s="7">
        <v>405410</v>
      </c>
      <c r="H41" s="8">
        <v>406736</v>
      </c>
      <c r="I41" s="7">
        <v>402016</v>
      </c>
      <c r="J41" s="7">
        <v>402568</v>
      </c>
      <c r="K41" s="7">
        <v>394250</v>
      </c>
      <c r="L41" s="7">
        <v>404071</v>
      </c>
      <c r="M41" s="7">
        <v>404755</v>
      </c>
      <c r="N41" s="199">
        <v>405333</v>
      </c>
      <c r="O41" s="232">
        <f t="shared" si="23"/>
        <v>4779158</v>
      </c>
      <c r="Q41" s="535">
        <f t="shared" si="24"/>
        <v>398263.16666666669</v>
      </c>
    </row>
    <row r="42" spans="2:17" ht="15.75">
      <c r="B42" s="345" t="s">
        <v>251</v>
      </c>
      <c r="C42" s="7">
        <v>84894</v>
      </c>
      <c r="D42" s="7">
        <v>96728</v>
      </c>
      <c r="E42" s="7">
        <v>108405</v>
      </c>
      <c r="F42" s="7">
        <v>126975</v>
      </c>
      <c r="G42" s="7">
        <v>161039</v>
      </c>
      <c r="H42" s="8">
        <v>136210</v>
      </c>
      <c r="I42" s="7">
        <v>131446</v>
      </c>
      <c r="J42" s="7">
        <v>128891</v>
      </c>
      <c r="K42" s="7">
        <v>109410</v>
      </c>
      <c r="L42" s="7">
        <v>125925</v>
      </c>
      <c r="M42" s="7">
        <v>135299</v>
      </c>
      <c r="N42" s="199">
        <v>135796</v>
      </c>
      <c r="O42" s="232">
        <f t="shared" si="23"/>
        <v>1481018</v>
      </c>
      <c r="Q42" s="535">
        <f t="shared" si="24"/>
        <v>123418.16666666667</v>
      </c>
    </row>
    <row r="43" spans="2:17" ht="19.5" customHeight="1">
      <c r="B43" s="349" t="s">
        <v>308</v>
      </c>
      <c r="C43" s="352">
        <f>+C44+C45+C46+C47+C48</f>
        <v>1094460</v>
      </c>
      <c r="D43" s="352">
        <f t="shared" ref="D43:N43" si="25">+D44+D45+D46+D47+D48</f>
        <v>1097130</v>
      </c>
      <c r="E43" s="352">
        <f t="shared" si="25"/>
        <v>1115697</v>
      </c>
      <c r="F43" s="352">
        <f t="shared" si="25"/>
        <v>1184740</v>
      </c>
      <c r="G43" s="352">
        <f t="shared" si="25"/>
        <v>1187964</v>
      </c>
      <c r="H43" s="352">
        <f t="shared" si="25"/>
        <v>1160340</v>
      </c>
      <c r="I43" s="352">
        <f t="shared" si="25"/>
        <v>1123812</v>
      </c>
      <c r="J43" s="352">
        <f t="shared" si="25"/>
        <v>1175241</v>
      </c>
      <c r="K43" s="352">
        <f t="shared" si="25"/>
        <v>1150091</v>
      </c>
      <c r="L43" s="352">
        <f t="shared" si="25"/>
        <v>1199164</v>
      </c>
      <c r="M43" s="352">
        <f t="shared" si="25"/>
        <v>1145892</v>
      </c>
      <c r="N43" s="352">
        <f t="shared" si="25"/>
        <v>1205477</v>
      </c>
      <c r="O43" s="458">
        <f t="shared" si="23"/>
        <v>13840008</v>
      </c>
    </row>
    <row r="44" spans="2:17" ht="15.75">
      <c r="B44" s="345" t="s">
        <v>310</v>
      </c>
      <c r="C44" s="7">
        <v>340242</v>
      </c>
      <c r="D44" s="7">
        <v>356631</v>
      </c>
      <c r="E44" s="7">
        <v>338893</v>
      </c>
      <c r="F44" s="7">
        <v>352717</v>
      </c>
      <c r="G44" s="7">
        <v>378042</v>
      </c>
      <c r="H44" s="8">
        <v>357378</v>
      </c>
      <c r="I44" s="7">
        <v>335825</v>
      </c>
      <c r="J44" s="7">
        <v>356461</v>
      </c>
      <c r="K44" s="7">
        <v>371617</v>
      </c>
      <c r="L44" s="7">
        <v>377189</v>
      </c>
      <c r="M44" s="7">
        <v>353480</v>
      </c>
      <c r="N44" s="199">
        <v>377710</v>
      </c>
      <c r="O44" s="232">
        <f t="shared" si="23"/>
        <v>4296185</v>
      </c>
      <c r="Q44" s="535">
        <f t="shared" ref="Q44:Q48" si="26">AVERAGE(C44:N44)</f>
        <v>358015.41666666669</v>
      </c>
    </row>
    <row r="45" spans="2:17" ht="15.75">
      <c r="B45" s="345" t="s">
        <v>311</v>
      </c>
      <c r="C45" s="7">
        <v>145629</v>
      </c>
      <c r="D45" s="7">
        <v>136703</v>
      </c>
      <c r="E45" s="7">
        <v>138465</v>
      </c>
      <c r="F45" s="7">
        <v>141297</v>
      </c>
      <c r="G45" s="7">
        <v>143580</v>
      </c>
      <c r="H45" s="8">
        <v>146274</v>
      </c>
      <c r="I45" s="7">
        <v>136599</v>
      </c>
      <c r="J45" s="7">
        <v>146809</v>
      </c>
      <c r="K45" s="7">
        <v>132719</v>
      </c>
      <c r="L45" s="7">
        <v>139499</v>
      </c>
      <c r="M45" s="7">
        <v>134188</v>
      </c>
      <c r="N45" s="199">
        <v>149118</v>
      </c>
      <c r="O45" s="232">
        <f t="shared" si="23"/>
        <v>1690880</v>
      </c>
      <c r="Q45" s="535">
        <f t="shared" si="26"/>
        <v>140906.66666666666</v>
      </c>
    </row>
    <row r="46" spans="2:17" ht="15.75">
      <c r="B46" s="345" t="s">
        <v>309</v>
      </c>
      <c r="C46" s="7">
        <v>68536</v>
      </c>
      <c r="D46" s="7">
        <v>74439</v>
      </c>
      <c r="E46" s="7">
        <v>78707</v>
      </c>
      <c r="F46" s="7">
        <v>69248</v>
      </c>
      <c r="G46" s="7">
        <v>69248</v>
      </c>
      <c r="H46" s="8">
        <v>71209</v>
      </c>
      <c r="I46" s="7">
        <v>71271</v>
      </c>
      <c r="J46" s="7">
        <v>82441</v>
      </c>
      <c r="K46" s="7">
        <v>77308</v>
      </c>
      <c r="L46" s="7">
        <v>74408</v>
      </c>
      <c r="M46" s="7">
        <v>70969</v>
      </c>
      <c r="N46" s="199">
        <v>72772</v>
      </c>
      <c r="O46" s="232">
        <f t="shared" si="23"/>
        <v>880556</v>
      </c>
      <c r="Q46" s="535">
        <f t="shared" si="26"/>
        <v>73379.666666666672</v>
      </c>
    </row>
    <row r="47" spans="2:17" ht="15.75">
      <c r="B47" s="345" t="s">
        <v>250</v>
      </c>
      <c r="C47" s="7">
        <v>446810</v>
      </c>
      <c r="D47" s="7">
        <v>433927</v>
      </c>
      <c r="E47" s="7">
        <v>441433</v>
      </c>
      <c r="F47" s="7">
        <v>455005</v>
      </c>
      <c r="G47" s="7">
        <v>451504</v>
      </c>
      <c r="H47" s="8">
        <v>449014</v>
      </c>
      <c r="I47" s="7">
        <v>450303</v>
      </c>
      <c r="J47" s="7">
        <v>462493</v>
      </c>
      <c r="K47" s="7">
        <v>450766</v>
      </c>
      <c r="L47" s="7">
        <v>474522</v>
      </c>
      <c r="M47" s="7">
        <v>454341</v>
      </c>
      <c r="N47" s="199">
        <v>466288</v>
      </c>
      <c r="O47" s="232">
        <f t="shared" si="23"/>
        <v>5436406</v>
      </c>
      <c r="Q47" s="535">
        <f t="shared" si="26"/>
        <v>453033.83333333331</v>
      </c>
    </row>
    <row r="48" spans="2:17" ht="15.75">
      <c r="B48" s="345" t="s">
        <v>251</v>
      </c>
      <c r="C48" s="7">
        <v>93243</v>
      </c>
      <c r="D48" s="7">
        <v>95430</v>
      </c>
      <c r="E48" s="7">
        <v>118199</v>
      </c>
      <c r="F48" s="7">
        <v>166473</v>
      </c>
      <c r="G48" s="7">
        <v>145590</v>
      </c>
      <c r="H48" s="8">
        <v>136465</v>
      </c>
      <c r="I48" s="7">
        <v>129814</v>
      </c>
      <c r="J48" s="7">
        <v>127037</v>
      </c>
      <c r="K48" s="7">
        <v>117681</v>
      </c>
      <c r="L48" s="7">
        <v>133546</v>
      </c>
      <c r="M48" s="7">
        <v>132914</v>
      </c>
      <c r="N48" s="199">
        <v>139589</v>
      </c>
      <c r="O48" s="232">
        <f t="shared" si="23"/>
        <v>1535981</v>
      </c>
      <c r="Q48" s="535">
        <f t="shared" si="26"/>
        <v>127998.41666666667</v>
      </c>
    </row>
    <row r="49" spans="2:17" ht="15.75">
      <c r="B49" s="429" t="s">
        <v>394</v>
      </c>
      <c r="C49" s="352">
        <f>+C50+C51+C52+C53+C54</f>
        <v>305570</v>
      </c>
      <c r="D49" s="352">
        <f t="shared" ref="D49:N49" si="27">+D50+D51+D52+D53+D54</f>
        <v>315856</v>
      </c>
      <c r="E49" s="352">
        <f t="shared" si="27"/>
        <v>322906</v>
      </c>
      <c r="F49" s="352">
        <f t="shared" si="27"/>
        <v>332852</v>
      </c>
      <c r="G49" s="352">
        <f t="shared" si="27"/>
        <v>327208</v>
      </c>
      <c r="H49" s="352">
        <f t="shared" si="27"/>
        <v>327281</v>
      </c>
      <c r="I49" s="352">
        <f t="shared" si="27"/>
        <v>327214</v>
      </c>
      <c r="J49" s="352">
        <f t="shared" si="27"/>
        <v>315656</v>
      </c>
      <c r="K49" s="352">
        <f t="shared" si="27"/>
        <v>333804</v>
      </c>
      <c r="L49" s="352">
        <f t="shared" si="27"/>
        <v>330090</v>
      </c>
      <c r="M49" s="352">
        <f t="shared" si="27"/>
        <v>328803</v>
      </c>
      <c r="N49" s="352">
        <f t="shared" si="27"/>
        <v>339396</v>
      </c>
      <c r="O49" s="458">
        <f t="shared" si="23"/>
        <v>3906636</v>
      </c>
    </row>
    <row r="50" spans="2:17" ht="15.75">
      <c r="B50" s="345" t="s">
        <v>310</v>
      </c>
      <c r="C50" s="7">
        <v>85927</v>
      </c>
      <c r="D50" s="7">
        <v>85241</v>
      </c>
      <c r="E50" s="7">
        <v>87137</v>
      </c>
      <c r="F50" s="7">
        <v>86507</v>
      </c>
      <c r="G50" s="7">
        <v>82301</v>
      </c>
      <c r="H50" s="8">
        <v>86736</v>
      </c>
      <c r="I50" s="7">
        <v>87925</v>
      </c>
      <c r="J50" s="7">
        <v>88517</v>
      </c>
      <c r="K50" s="7">
        <v>86844</v>
      </c>
      <c r="L50" s="7">
        <v>88040</v>
      </c>
      <c r="M50" s="7">
        <v>87661</v>
      </c>
      <c r="N50" s="199">
        <v>90257</v>
      </c>
      <c r="O50" s="232">
        <f t="shared" si="23"/>
        <v>1043093</v>
      </c>
      <c r="Q50" s="535">
        <f t="shared" ref="Q50:Q54" si="28">AVERAGE(C50:N50)</f>
        <v>86924.416666666672</v>
      </c>
    </row>
    <row r="51" spans="2:17" ht="15.75">
      <c r="B51" s="345" t="s">
        <v>311</v>
      </c>
      <c r="C51" s="7">
        <v>41912</v>
      </c>
      <c r="D51" s="7">
        <v>41650</v>
      </c>
      <c r="E51" s="7">
        <v>41414</v>
      </c>
      <c r="F51" s="7">
        <v>43086</v>
      </c>
      <c r="G51" s="7">
        <v>42653</v>
      </c>
      <c r="H51" s="8">
        <v>43306</v>
      </c>
      <c r="I51" s="7">
        <v>41462</v>
      </c>
      <c r="J51" s="7">
        <v>40685</v>
      </c>
      <c r="K51" s="7">
        <v>43844</v>
      </c>
      <c r="L51" s="7">
        <v>42673</v>
      </c>
      <c r="M51" s="7">
        <v>42986</v>
      </c>
      <c r="N51" s="199">
        <v>44000</v>
      </c>
      <c r="O51" s="232">
        <f t="shared" si="23"/>
        <v>509671</v>
      </c>
      <c r="Q51" s="535">
        <f t="shared" si="28"/>
        <v>42472.583333333336</v>
      </c>
    </row>
    <row r="52" spans="2:17" ht="15.75">
      <c r="B52" s="345" t="s">
        <v>309</v>
      </c>
      <c r="C52" s="7">
        <v>14110</v>
      </c>
      <c r="D52" s="7">
        <v>14090</v>
      </c>
      <c r="E52" s="7">
        <v>14090</v>
      </c>
      <c r="F52" s="7">
        <v>14090</v>
      </c>
      <c r="G52" s="7">
        <v>14090</v>
      </c>
      <c r="H52" s="8">
        <v>14090</v>
      </c>
      <c r="I52" s="7">
        <v>14090</v>
      </c>
      <c r="J52" s="7">
        <v>14342</v>
      </c>
      <c r="K52" s="7">
        <v>13963</v>
      </c>
      <c r="L52" s="7">
        <v>13963</v>
      </c>
      <c r="M52" s="7">
        <v>13768</v>
      </c>
      <c r="N52" s="199">
        <v>14118</v>
      </c>
      <c r="O52" s="232">
        <f t="shared" si="23"/>
        <v>168804</v>
      </c>
      <c r="Q52" s="535">
        <f t="shared" si="28"/>
        <v>14067</v>
      </c>
    </row>
    <row r="53" spans="2:17" ht="15.75">
      <c r="B53" s="345" t="s">
        <v>250</v>
      </c>
      <c r="C53" s="7">
        <v>138150</v>
      </c>
      <c r="D53" s="7">
        <v>142367</v>
      </c>
      <c r="E53" s="7">
        <v>144204</v>
      </c>
      <c r="F53" s="7">
        <v>147002</v>
      </c>
      <c r="G53" s="7">
        <v>145431</v>
      </c>
      <c r="H53" s="8">
        <v>145056</v>
      </c>
      <c r="I53" s="7">
        <v>144626</v>
      </c>
      <c r="J53" s="7">
        <v>142541</v>
      </c>
      <c r="K53" s="7">
        <v>147926</v>
      </c>
      <c r="L53" s="7">
        <v>146399</v>
      </c>
      <c r="M53" s="7">
        <v>146155</v>
      </c>
      <c r="N53" s="199">
        <v>151195</v>
      </c>
      <c r="O53" s="232">
        <f t="shared" si="23"/>
        <v>1741052</v>
      </c>
      <c r="Q53" s="535">
        <f t="shared" si="28"/>
        <v>145087.66666666666</v>
      </c>
    </row>
    <row r="54" spans="2:17" ht="15.75">
      <c r="B54" s="345" t="s">
        <v>251</v>
      </c>
      <c r="C54" s="7">
        <v>25471</v>
      </c>
      <c r="D54" s="7">
        <v>32508</v>
      </c>
      <c r="E54" s="7">
        <v>36061</v>
      </c>
      <c r="F54" s="7">
        <v>42167</v>
      </c>
      <c r="G54" s="7">
        <v>42733</v>
      </c>
      <c r="H54" s="8">
        <v>38093</v>
      </c>
      <c r="I54" s="7">
        <v>39111</v>
      </c>
      <c r="J54" s="7">
        <v>29571</v>
      </c>
      <c r="K54" s="7">
        <v>41227</v>
      </c>
      <c r="L54" s="7">
        <v>39015</v>
      </c>
      <c r="M54" s="7">
        <v>38233</v>
      </c>
      <c r="N54" s="199">
        <v>39826</v>
      </c>
      <c r="O54" s="232">
        <f t="shared" si="23"/>
        <v>444016</v>
      </c>
      <c r="Q54" s="535">
        <f t="shared" si="28"/>
        <v>37001.333333333336</v>
      </c>
    </row>
    <row r="55" spans="2:17" ht="15">
      <c r="B55" s="421" t="s">
        <v>442</v>
      </c>
      <c r="C55" s="352">
        <f>+C56+C57+C58+C59+C60+C61</f>
        <v>1808888</v>
      </c>
      <c r="D55" s="352">
        <f t="shared" ref="D55:N55" si="29">+D56+D57+D58+D59+D60+D61</f>
        <v>1804735</v>
      </c>
      <c r="E55" s="352">
        <f t="shared" si="29"/>
        <v>1799564</v>
      </c>
      <c r="F55" s="352">
        <f t="shared" si="29"/>
        <v>1763417</v>
      </c>
      <c r="G55" s="352">
        <f t="shared" si="29"/>
        <v>1793731</v>
      </c>
      <c r="H55" s="352">
        <f t="shared" si="29"/>
        <v>1797122</v>
      </c>
      <c r="I55" s="352">
        <f t="shared" si="29"/>
        <v>1768286</v>
      </c>
      <c r="J55" s="352">
        <f t="shared" si="29"/>
        <v>1771033</v>
      </c>
      <c r="K55" s="352">
        <f t="shared" si="29"/>
        <v>1751463</v>
      </c>
      <c r="L55" s="352">
        <f t="shared" si="29"/>
        <v>1777914</v>
      </c>
      <c r="M55" s="352">
        <f t="shared" si="29"/>
        <v>1784114</v>
      </c>
      <c r="N55" s="352">
        <f t="shared" si="29"/>
        <v>1836125</v>
      </c>
      <c r="O55" s="458">
        <f t="shared" si="23"/>
        <v>21456392</v>
      </c>
    </row>
    <row r="56" spans="2:17" ht="15.75">
      <c r="B56" s="453" t="s">
        <v>441</v>
      </c>
      <c r="C56" s="7">
        <v>1183536</v>
      </c>
      <c r="D56" s="7">
        <v>1178667</v>
      </c>
      <c r="E56" s="7">
        <v>1172549</v>
      </c>
      <c r="F56" s="7">
        <v>1136998</v>
      </c>
      <c r="G56" s="7">
        <v>1163391</v>
      </c>
      <c r="H56" s="8">
        <v>1156821</v>
      </c>
      <c r="I56" s="7">
        <v>1124565</v>
      </c>
      <c r="J56" s="7">
        <v>1122893</v>
      </c>
      <c r="K56" s="7">
        <v>1118745</v>
      </c>
      <c r="L56" s="7">
        <v>1140521</v>
      </c>
      <c r="M56" s="7">
        <v>1139199</v>
      </c>
      <c r="N56" s="199">
        <v>1167877</v>
      </c>
      <c r="O56" s="232">
        <f t="shared" si="23"/>
        <v>13805762</v>
      </c>
      <c r="Q56" s="535">
        <f t="shared" ref="Q56:Q61" si="30">AVERAGE(C56:N56)</f>
        <v>1150480.1666666667</v>
      </c>
    </row>
    <row r="57" spans="2:17" ht="15.75">
      <c r="B57" s="345" t="s">
        <v>311</v>
      </c>
      <c r="C57" s="7"/>
      <c r="D57" s="7"/>
      <c r="E57" s="7"/>
      <c r="F57" s="7"/>
      <c r="G57" s="7"/>
      <c r="H57" s="8"/>
      <c r="I57" s="7"/>
      <c r="J57" s="7"/>
      <c r="K57" s="7"/>
      <c r="L57" s="7"/>
      <c r="M57" s="7"/>
      <c r="N57" s="199"/>
      <c r="O57" s="232">
        <f t="shared" si="23"/>
        <v>0</v>
      </c>
      <c r="Q57" s="535"/>
    </row>
    <row r="58" spans="2:17" ht="15.75">
      <c r="B58" s="345" t="s">
        <v>309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232">
        <f t="shared" si="23"/>
        <v>0</v>
      </c>
      <c r="Q58" s="535"/>
    </row>
    <row r="59" spans="2:17" ht="15.75">
      <c r="B59" s="345" t="s">
        <v>250</v>
      </c>
      <c r="C59" s="7">
        <v>546978</v>
      </c>
      <c r="D59" s="7">
        <v>547253</v>
      </c>
      <c r="E59" s="7">
        <v>546133</v>
      </c>
      <c r="F59" s="7">
        <v>542721</v>
      </c>
      <c r="G59" s="7">
        <v>546015</v>
      </c>
      <c r="H59" s="8">
        <v>547639</v>
      </c>
      <c r="I59" s="7">
        <v>544986</v>
      </c>
      <c r="J59" s="7">
        <v>546533</v>
      </c>
      <c r="K59" s="7">
        <v>544029</v>
      </c>
      <c r="L59" s="7">
        <v>545999</v>
      </c>
      <c r="M59" s="7">
        <v>547131</v>
      </c>
      <c r="N59" s="199">
        <v>562061</v>
      </c>
      <c r="O59" s="232">
        <f t="shared" si="23"/>
        <v>6567478</v>
      </c>
      <c r="Q59" s="535">
        <f t="shared" si="30"/>
        <v>547289.83333333337</v>
      </c>
    </row>
    <row r="60" spans="2:17" ht="15.75">
      <c r="B60" s="345" t="s">
        <v>251</v>
      </c>
      <c r="C60" s="7">
        <v>53419</v>
      </c>
      <c r="D60" s="7">
        <v>53728</v>
      </c>
      <c r="E60" s="7">
        <v>55249</v>
      </c>
      <c r="F60" s="7">
        <v>57682</v>
      </c>
      <c r="G60" s="7">
        <v>58193</v>
      </c>
      <c r="H60" s="8">
        <v>65657</v>
      </c>
      <c r="I60" s="7">
        <v>71686</v>
      </c>
      <c r="J60" s="7">
        <v>74562</v>
      </c>
      <c r="K60" s="7">
        <v>62018</v>
      </c>
      <c r="L60" s="7">
        <v>64266</v>
      </c>
      <c r="M60" s="7">
        <v>70596</v>
      </c>
      <c r="N60" s="199">
        <v>77515</v>
      </c>
      <c r="O60" s="232">
        <f t="shared" si="23"/>
        <v>764571</v>
      </c>
      <c r="Q60" s="535">
        <f t="shared" si="30"/>
        <v>63714.25</v>
      </c>
    </row>
    <row r="61" spans="2:17" ht="16.5" thickBot="1">
      <c r="B61" s="346" t="s">
        <v>307</v>
      </c>
      <c r="C61" s="413">
        <v>24955</v>
      </c>
      <c r="D61" s="413">
        <v>25087</v>
      </c>
      <c r="E61" s="413">
        <v>25633</v>
      </c>
      <c r="F61" s="413">
        <v>26016</v>
      </c>
      <c r="G61" s="413">
        <v>26132</v>
      </c>
      <c r="H61" s="514">
        <v>27005</v>
      </c>
      <c r="I61" s="413">
        <v>27049</v>
      </c>
      <c r="J61" s="413">
        <v>27045</v>
      </c>
      <c r="K61" s="413">
        <v>26671</v>
      </c>
      <c r="L61" s="413">
        <v>27128</v>
      </c>
      <c r="M61" s="413">
        <v>27188</v>
      </c>
      <c r="N61" s="353">
        <v>28672</v>
      </c>
      <c r="O61" s="459">
        <f t="shared" si="23"/>
        <v>318581</v>
      </c>
      <c r="Q61" s="535">
        <f t="shared" si="30"/>
        <v>26548.416666666668</v>
      </c>
    </row>
    <row r="62" spans="2:17" ht="13.5" thickTop="1">
      <c r="B62" s="342" t="s">
        <v>443</v>
      </c>
    </row>
    <row r="63" spans="2:17">
      <c r="B63" s="342"/>
    </row>
  </sheetData>
  <mergeCells count="6">
    <mergeCell ref="B2:O2"/>
    <mergeCell ref="B3:O3"/>
    <mergeCell ref="B26:O26"/>
    <mergeCell ref="B27:O27"/>
    <mergeCell ref="B5:O5"/>
    <mergeCell ref="B4:O4"/>
  </mergeCells>
  <phoneticPr fontId="0" type="noConversion"/>
  <hyperlinks>
    <hyperlink ref="B25" location="INDICE!C3" display="Volver al Indice"/>
    <hyperlink ref="B1" location="INDICE!C3" display="Volver al Indice"/>
    <hyperlink ref="O23" location="INDICE!C3" display="Volver al Indice"/>
  </hyperlinks>
  <pageMargins left="0.74803149606299213" right="0.74803149606299213" top="0.43307086614173229" bottom="0.98425196850393704" header="0" footer="0"/>
  <pageSetup scale="5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Q57"/>
  <sheetViews>
    <sheetView topLeftCell="C1" workbookViewId="0">
      <selection activeCell="C1" sqref="C1"/>
    </sheetView>
  </sheetViews>
  <sheetFormatPr baseColWidth="10" defaultColWidth="5" defaultRowHeight="12.75"/>
  <cols>
    <col min="1" max="1" width="5" customWidth="1"/>
    <col min="2" max="2" width="28.28515625" customWidth="1"/>
    <col min="3" max="10" width="9.7109375" customWidth="1"/>
    <col min="11" max="14" width="11.28515625" customWidth="1"/>
    <col min="15" max="15" width="9.7109375" customWidth="1"/>
    <col min="16" max="16" width="9.5703125" customWidth="1"/>
    <col min="17" max="17" width="10.42578125" customWidth="1"/>
  </cols>
  <sheetData>
    <row r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5">
      <c r="A2" s="4"/>
      <c r="B2" s="552" t="s">
        <v>65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4"/>
    </row>
    <row r="3" spans="1:17" ht="15">
      <c r="A3" s="4"/>
      <c r="B3" s="552" t="s">
        <v>66</v>
      </c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4"/>
    </row>
    <row r="4" spans="1:17" ht="15.75">
      <c r="A4" s="4"/>
      <c r="B4" s="541" t="s">
        <v>343</v>
      </c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4"/>
    </row>
    <row r="5" spans="1:17" ht="13.5" thickBot="1">
      <c r="A5" s="4"/>
      <c r="B5" s="2" t="s">
        <v>9</v>
      </c>
      <c r="C5" s="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4"/>
    </row>
    <row r="6" spans="1:17" ht="27" customHeight="1" thickTop="1">
      <c r="A6" s="4"/>
      <c r="B6" s="54"/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68" t="s">
        <v>11</v>
      </c>
      <c r="I6" s="68" t="s">
        <v>5</v>
      </c>
      <c r="J6" s="68" t="s">
        <v>6</v>
      </c>
      <c r="K6" s="68" t="s">
        <v>7</v>
      </c>
      <c r="L6" s="68" t="s">
        <v>8</v>
      </c>
      <c r="M6" s="68" t="s">
        <v>12</v>
      </c>
      <c r="N6" s="68" t="s">
        <v>13</v>
      </c>
      <c r="O6" s="68" t="s">
        <v>42</v>
      </c>
      <c r="P6" s="4"/>
    </row>
    <row r="7" spans="1:17">
      <c r="A7" s="4"/>
      <c r="B7" s="32" t="s">
        <v>43</v>
      </c>
      <c r="C7" s="55">
        <f t="shared" ref="C7:O7" si="0">+C8+C9+C10</f>
        <v>96</v>
      </c>
      <c r="D7" s="55">
        <f t="shared" si="0"/>
        <v>102</v>
      </c>
      <c r="E7" s="55">
        <f t="shared" si="0"/>
        <v>87</v>
      </c>
      <c r="F7" s="55">
        <f t="shared" si="0"/>
        <v>83</v>
      </c>
      <c r="G7" s="55">
        <f t="shared" si="0"/>
        <v>51</v>
      </c>
      <c r="H7" s="56">
        <f t="shared" si="0"/>
        <v>87</v>
      </c>
      <c r="I7" s="56">
        <f t="shared" si="0"/>
        <v>77</v>
      </c>
      <c r="J7" s="56">
        <f t="shared" si="0"/>
        <v>90</v>
      </c>
      <c r="K7" s="56">
        <f t="shared" si="0"/>
        <v>89</v>
      </c>
      <c r="L7" s="56">
        <f t="shared" si="0"/>
        <v>91</v>
      </c>
      <c r="M7" s="56">
        <f t="shared" si="0"/>
        <v>78</v>
      </c>
      <c r="N7" s="56">
        <f t="shared" si="0"/>
        <v>80</v>
      </c>
      <c r="O7" s="56">
        <f t="shared" si="0"/>
        <v>1011</v>
      </c>
      <c r="P7" s="4"/>
    </row>
    <row r="8" spans="1:17" ht="16.5" customHeight="1">
      <c r="A8" s="4"/>
      <c r="B8" s="57" t="s">
        <v>277</v>
      </c>
      <c r="C8" s="7">
        <v>62</v>
      </c>
      <c r="D8" s="7">
        <v>81</v>
      </c>
      <c r="E8" s="7">
        <v>68</v>
      </c>
      <c r="F8" s="7">
        <v>69</v>
      </c>
      <c r="G8" s="358">
        <v>40</v>
      </c>
      <c r="H8" s="8">
        <v>73</v>
      </c>
      <c r="I8" s="7">
        <v>66</v>
      </c>
      <c r="J8" s="7">
        <v>44</v>
      </c>
      <c r="K8" s="7">
        <v>62</v>
      </c>
      <c r="L8" s="7">
        <v>73</v>
      </c>
      <c r="M8" s="7">
        <v>66</v>
      </c>
      <c r="N8" s="7">
        <v>61</v>
      </c>
      <c r="O8" s="36">
        <f>SUM(C8:N8)</f>
        <v>765</v>
      </c>
      <c r="P8" s="4"/>
      <c r="Q8" s="36">
        <f>AVERAGE(C8:N8)</f>
        <v>63.75</v>
      </c>
    </row>
    <row r="9" spans="1:17">
      <c r="A9" s="4"/>
      <c r="B9" s="57" t="s">
        <v>61</v>
      </c>
      <c r="C9" s="7"/>
      <c r="D9" s="7"/>
      <c r="E9" s="7"/>
      <c r="F9" s="7"/>
      <c r="G9" s="358"/>
      <c r="H9" s="8"/>
      <c r="I9" s="7"/>
      <c r="J9" s="7"/>
      <c r="K9" s="7"/>
      <c r="L9" s="7"/>
      <c r="M9" s="7"/>
      <c r="N9" s="7"/>
      <c r="O9" s="36">
        <f>SUM(C9:N9)</f>
        <v>0</v>
      </c>
      <c r="P9" s="4"/>
      <c r="Q9" s="36"/>
    </row>
    <row r="10" spans="1:17">
      <c r="A10" s="4"/>
      <c r="B10" s="57" t="s">
        <v>62</v>
      </c>
      <c r="C10" s="7">
        <v>34</v>
      </c>
      <c r="D10" s="7">
        <v>21</v>
      </c>
      <c r="E10" s="7">
        <v>19</v>
      </c>
      <c r="F10" s="7">
        <v>14</v>
      </c>
      <c r="G10" s="358">
        <v>11</v>
      </c>
      <c r="H10" s="8">
        <v>14</v>
      </c>
      <c r="I10" s="7">
        <v>11</v>
      </c>
      <c r="J10" s="7">
        <v>46</v>
      </c>
      <c r="K10" s="7">
        <v>27</v>
      </c>
      <c r="L10" s="7">
        <v>18</v>
      </c>
      <c r="M10" s="7">
        <v>12</v>
      </c>
      <c r="N10" s="7">
        <v>19</v>
      </c>
      <c r="O10" s="36">
        <f>SUM(C10:N10)</f>
        <v>246</v>
      </c>
      <c r="P10" s="4"/>
      <c r="Q10" s="36">
        <f t="shared" ref="Q10" si="1">AVERAGE(C10:N10)</f>
        <v>20.5</v>
      </c>
    </row>
    <row r="11" spans="1:17" ht="15.75" customHeight="1">
      <c r="A11" s="4"/>
      <c r="B11" s="35" t="s">
        <v>44</v>
      </c>
      <c r="C11" s="36">
        <f>SUM(C12:C14)</f>
        <v>72</v>
      </c>
      <c r="D11" s="36">
        <f>SUM(D12:D14)</f>
        <v>26</v>
      </c>
      <c r="E11" s="36">
        <f t="shared" ref="E11:O11" si="2">+E12+E13+E14</f>
        <v>76</v>
      </c>
      <c r="F11" s="36">
        <f t="shared" si="2"/>
        <v>46</v>
      </c>
      <c r="G11" s="36">
        <f t="shared" si="2"/>
        <v>59</v>
      </c>
      <c r="H11" s="28">
        <f t="shared" si="2"/>
        <v>55</v>
      </c>
      <c r="I11" s="28">
        <f t="shared" si="2"/>
        <v>24</v>
      </c>
      <c r="J11" s="28">
        <f t="shared" si="2"/>
        <v>91</v>
      </c>
      <c r="K11" s="28">
        <f t="shared" si="2"/>
        <v>73</v>
      </c>
      <c r="L11" s="28">
        <f t="shared" si="2"/>
        <v>65</v>
      </c>
      <c r="M11" s="28">
        <f t="shared" si="2"/>
        <v>69</v>
      </c>
      <c r="N11" s="28">
        <f t="shared" si="2"/>
        <v>46</v>
      </c>
      <c r="O11" s="28">
        <f t="shared" si="2"/>
        <v>702</v>
      </c>
      <c r="P11" s="4"/>
    </row>
    <row r="12" spans="1:17" ht="18.75" customHeight="1">
      <c r="A12" s="4"/>
      <c r="B12" s="57" t="s">
        <v>60</v>
      </c>
      <c r="C12" s="7">
        <v>57</v>
      </c>
      <c r="D12" s="7">
        <v>18</v>
      </c>
      <c r="E12" s="7">
        <v>49</v>
      </c>
      <c r="F12" s="7">
        <v>30</v>
      </c>
      <c r="G12" s="358">
        <v>36</v>
      </c>
      <c r="H12" s="8">
        <v>43</v>
      </c>
      <c r="I12" s="7">
        <v>13</v>
      </c>
      <c r="J12" s="7">
        <v>72</v>
      </c>
      <c r="K12" s="7">
        <v>53</v>
      </c>
      <c r="L12" s="7">
        <v>51</v>
      </c>
      <c r="M12" s="7">
        <v>45</v>
      </c>
      <c r="N12" s="7">
        <v>37</v>
      </c>
      <c r="O12" s="36">
        <f>SUM(C12:N12)</f>
        <v>504</v>
      </c>
      <c r="P12" s="4"/>
      <c r="Q12" s="36">
        <f>AVERAGE(C12:N12)</f>
        <v>42</v>
      </c>
    </row>
    <row r="13" spans="1:17">
      <c r="A13" s="4"/>
      <c r="B13" s="57" t="s">
        <v>61</v>
      </c>
      <c r="C13" s="7">
        <v>4</v>
      </c>
      <c r="D13" s="7">
        <v>2</v>
      </c>
      <c r="E13" s="7">
        <v>8</v>
      </c>
      <c r="F13" s="7">
        <v>3</v>
      </c>
      <c r="G13" s="358">
        <v>10</v>
      </c>
      <c r="H13" s="8">
        <v>5</v>
      </c>
      <c r="I13" s="7">
        <v>3</v>
      </c>
      <c r="J13" s="7">
        <v>9</v>
      </c>
      <c r="K13" s="7">
        <v>13</v>
      </c>
      <c r="L13" s="7">
        <v>10</v>
      </c>
      <c r="M13" s="7">
        <v>5</v>
      </c>
      <c r="N13" s="7">
        <v>1</v>
      </c>
      <c r="O13" s="36">
        <f>SUM(C13:N13)</f>
        <v>73</v>
      </c>
      <c r="P13" s="4"/>
      <c r="Q13" s="36">
        <f t="shared" ref="Q13:Q14" si="3">AVERAGE(C13:N13)</f>
        <v>6.083333333333333</v>
      </c>
    </row>
    <row r="14" spans="1:17">
      <c r="A14" s="4"/>
      <c r="B14" s="57" t="s">
        <v>62</v>
      </c>
      <c r="C14" s="7">
        <v>11</v>
      </c>
      <c r="D14" s="7">
        <v>6</v>
      </c>
      <c r="E14" s="7">
        <v>19</v>
      </c>
      <c r="F14" s="7">
        <v>13</v>
      </c>
      <c r="G14" s="358">
        <v>13</v>
      </c>
      <c r="H14" s="8">
        <v>7</v>
      </c>
      <c r="I14" s="7">
        <v>8</v>
      </c>
      <c r="J14" s="7">
        <v>10</v>
      </c>
      <c r="K14" s="7">
        <v>7</v>
      </c>
      <c r="L14" s="7">
        <v>4</v>
      </c>
      <c r="M14" s="7">
        <v>19</v>
      </c>
      <c r="N14" s="7">
        <v>8</v>
      </c>
      <c r="O14" s="36">
        <f>SUM(C14:N14)</f>
        <v>125</v>
      </c>
      <c r="P14" s="4"/>
      <c r="Q14" s="36">
        <f t="shared" si="3"/>
        <v>10.416666666666666</v>
      </c>
    </row>
    <row r="15" spans="1:17">
      <c r="A15" s="4"/>
      <c r="B15" s="35" t="s">
        <v>45</v>
      </c>
      <c r="C15" s="36">
        <f>SUM(C16:C18)</f>
        <v>17</v>
      </c>
      <c r="D15" s="36">
        <f>SUM(D16:D18)</f>
        <v>30</v>
      </c>
      <c r="E15" s="36">
        <f t="shared" ref="E15:O15" si="4">+E16+E17+E18</f>
        <v>33</v>
      </c>
      <c r="F15" s="36">
        <f t="shared" si="4"/>
        <v>20</v>
      </c>
      <c r="G15" s="36">
        <f t="shared" si="4"/>
        <v>24</v>
      </c>
      <c r="H15" s="36">
        <f t="shared" si="4"/>
        <v>17</v>
      </c>
      <c r="I15" s="36">
        <f t="shared" si="4"/>
        <v>12</v>
      </c>
      <c r="J15" s="36">
        <f t="shared" si="4"/>
        <v>20</v>
      </c>
      <c r="K15" s="36">
        <f t="shared" si="4"/>
        <v>34</v>
      </c>
      <c r="L15" s="28">
        <f t="shared" si="4"/>
        <v>27</v>
      </c>
      <c r="M15" s="28">
        <f t="shared" si="4"/>
        <v>25</v>
      </c>
      <c r="N15" s="28">
        <f t="shared" si="4"/>
        <v>15</v>
      </c>
      <c r="O15" s="28">
        <f t="shared" si="4"/>
        <v>274</v>
      </c>
      <c r="P15" s="4"/>
    </row>
    <row r="16" spans="1:17" ht="16.5" customHeight="1">
      <c r="A16" s="4"/>
      <c r="B16" s="452" t="s">
        <v>419</v>
      </c>
      <c r="C16" s="7">
        <v>12</v>
      </c>
      <c r="D16" s="7">
        <v>21</v>
      </c>
      <c r="E16" s="7">
        <v>26</v>
      </c>
      <c r="F16" s="7">
        <v>18</v>
      </c>
      <c r="G16" s="358">
        <v>22</v>
      </c>
      <c r="H16" s="8">
        <v>15</v>
      </c>
      <c r="I16" s="7">
        <v>10</v>
      </c>
      <c r="J16" s="7">
        <v>18</v>
      </c>
      <c r="K16" s="7">
        <v>27</v>
      </c>
      <c r="L16" s="7">
        <v>18</v>
      </c>
      <c r="M16" s="7">
        <v>24</v>
      </c>
      <c r="N16" s="7">
        <v>12</v>
      </c>
      <c r="O16" s="36">
        <f>SUM(C16:N16)</f>
        <v>223</v>
      </c>
      <c r="P16" s="4"/>
      <c r="Q16" s="36">
        <f>AVERAGE(C16:N16)</f>
        <v>18.583333333333332</v>
      </c>
    </row>
    <row r="17" spans="1:17">
      <c r="A17" s="4"/>
      <c r="B17" s="57" t="s">
        <v>61</v>
      </c>
      <c r="C17" s="7">
        <v>2</v>
      </c>
      <c r="D17" s="7">
        <v>3</v>
      </c>
      <c r="E17" s="7">
        <v>2</v>
      </c>
      <c r="F17" s="7">
        <v>1</v>
      </c>
      <c r="G17" s="358">
        <v>1</v>
      </c>
      <c r="H17" s="8">
        <v>0</v>
      </c>
      <c r="I17" s="7">
        <v>2</v>
      </c>
      <c r="J17" s="7">
        <v>2</v>
      </c>
      <c r="K17" s="7">
        <v>2</v>
      </c>
      <c r="L17" s="7">
        <v>4</v>
      </c>
      <c r="M17" s="7">
        <v>0</v>
      </c>
      <c r="N17" s="7">
        <v>2</v>
      </c>
      <c r="O17" s="36">
        <f>SUM(C17:N17)</f>
        <v>21</v>
      </c>
      <c r="P17" s="4"/>
      <c r="Q17" s="36">
        <f t="shared" ref="Q17:Q18" si="5">AVERAGE(C17:N17)</f>
        <v>1.75</v>
      </c>
    </row>
    <row r="18" spans="1:17">
      <c r="A18" s="4"/>
      <c r="B18" s="57" t="s">
        <v>62</v>
      </c>
      <c r="C18" s="7">
        <v>3</v>
      </c>
      <c r="D18" s="7">
        <v>6</v>
      </c>
      <c r="E18" s="7">
        <v>5</v>
      </c>
      <c r="F18" s="7">
        <v>1</v>
      </c>
      <c r="G18" s="358">
        <v>1</v>
      </c>
      <c r="H18" s="8">
        <v>2</v>
      </c>
      <c r="I18" s="7">
        <v>0</v>
      </c>
      <c r="J18" s="7">
        <v>0</v>
      </c>
      <c r="K18" s="7">
        <v>5</v>
      </c>
      <c r="L18" s="7">
        <v>5</v>
      </c>
      <c r="M18" s="7">
        <v>1</v>
      </c>
      <c r="N18" s="7">
        <v>1</v>
      </c>
      <c r="O18" s="36">
        <f>SUM(C18:N18)</f>
        <v>30</v>
      </c>
      <c r="P18" s="4"/>
      <c r="Q18" s="36">
        <f t="shared" si="5"/>
        <v>2.5</v>
      </c>
    </row>
    <row r="19" spans="1:17">
      <c r="A19" s="4"/>
      <c r="B19" s="35" t="s">
        <v>46</v>
      </c>
      <c r="C19" s="36">
        <f t="shared" ref="C19:O19" si="6">+C20+C21+C22</f>
        <v>185</v>
      </c>
      <c r="D19" s="36">
        <f t="shared" si="6"/>
        <v>158</v>
      </c>
      <c r="E19" s="36">
        <f t="shared" si="6"/>
        <v>196</v>
      </c>
      <c r="F19" s="36">
        <f t="shared" si="6"/>
        <v>149</v>
      </c>
      <c r="G19" s="36">
        <f t="shared" si="6"/>
        <v>134</v>
      </c>
      <c r="H19" s="28">
        <f t="shared" si="6"/>
        <v>159</v>
      </c>
      <c r="I19" s="28">
        <f t="shared" si="6"/>
        <v>113</v>
      </c>
      <c r="J19" s="28">
        <f t="shared" si="6"/>
        <v>201</v>
      </c>
      <c r="K19" s="28">
        <f t="shared" si="6"/>
        <v>196</v>
      </c>
      <c r="L19" s="28">
        <f t="shared" si="6"/>
        <v>183</v>
      </c>
      <c r="M19" s="28">
        <f t="shared" si="6"/>
        <v>172</v>
      </c>
      <c r="N19" s="28">
        <f t="shared" si="6"/>
        <v>141</v>
      </c>
      <c r="O19" s="28">
        <f t="shared" si="6"/>
        <v>1987</v>
      </c>
      <c r="P19" s="4"/>
    </row>
    <row r="20" spans="1:17" ht="14.25" customHeight="1">
      <c r="A20" s="4"/>
      <c r="B20" s="35" t="s">
        <v>60</v>
      </c>
      <c r="C20" s="36">
        <f t="shared" ref="C20:O20" si="7">+C16+C12+C8</f>
        <v>131</v>
      </c>
      <c r="D20" s="36">
        <f t="shared" ref="D20:H22" si="8">+D16+D12+D8</f>
        <v>120</v>
      </c>
      <c r="E20" s="36">
        <f t="shared" si="8"/>
        <v>143</v>
      </c>
      <c r="F20" s="36">
        <f t="shared" si="8"/>
        <v>117</v>
      </c>
      <c r="G20" s="36">
        <f t="shared" si="8"/>
        <v>98</v>
      </c>
      <c r="H20" s="36">
        <f t="shared" si="8"/>
        <v>131</v>
      </c>
      <c r="I20" s="28">
        <f t="shared" si="7"/>
        <v>89</v>
      </c>
      <c r="J20" s="28">
        <f t="shared" si="7"/>
        <v>134</v>
      </c>
      <c r="K20" s="28">
        <f t="shared" si="7"/>
        <v>142</v>
      </c>
      <c r="L20" s="28">
        <f t="shared" si="7"/>
        <v>142</v>
      </c>
      <c r="M20" s="28">
        <f t="shared" si="7"/>
        <v>135</v>
      </c>
      <c r="N20" s="28">
        <f t="shared" si="7"/>
        <v>110</v>
      </c>
      <c r="O20" s="28">
        <f t="shared" si="7"/>
        <v>1492</v>
      </c>
      <c r="P20" s="4"/>
    </row>
    <row r="21" spans="1:17">
      <c r="A21" s="4"/>
      <c r="B21" s="35" t="s">
        <v>61</v>
      </c>
      <c r="C21" s="36">
        <f t="shared" ref="C21:O21" si="9">+C17+C13+C9</f>
        <v>6</v>
      </c>
      <c r="D21" s="36">
        <f t="shared" si="8"/>
        <v>5</v>
      </c>
      <c r="E21" s="36">
        <f t="shared" si="8"/>
        <v>10</v>
      </c>
      <c r="F21" s="36">
        <f t="shared" si="8"/>
        <v>4</v>
      </c>
      <c r="G21" s="36">
        <f t="shared" si="8"/>
        <v>11</v>
      </c>
      <c r="H21" s="36">
        <f t="shared" si="8"/>
        <v>5</v>
      </c>
      <c r="I21" s="28">
        <f t="shared" si="9"/>
        <v>5</v>
      </c>
      <c r="J21" s="28">
        <f t="shared" si="9"/>
        <v>11</v>
      </c>
      <c r="K21" s="28">
        <f t="shared" si="9"/>
        <v>15</v>
      </c>
      <c r="L21" s="28">
        <f t="shared" si="9"/>
        <v>14</v>
      </c>
      <c r="M21" s="28">
        <f t="shared" si="9"/>
        <v>5</v>
      </c>
      <c r="N21" s="28">
        <f t="shared" si="9"/>
        <v>3</v>
      </c>
      <c r="O21" s="28">
        <f t="shared" si="9"/>
        <v>94</v>
      </c>
      <c r="P21" s="4"/>
    </row>
    <row r="22" spans="1:17">
      <c r="A22" s="4"/>
      <c r="B22" s="35" t="s">
        <v>62</v>
      </c>
      <c r="C22" s="36">
        <f t="shared" ref="C22:O22" si="10">+C18+C14+C10</f>
        <v>48</v>
      </c>
      <c r="D22" s="36">
        <f t="shared" si="8"/>
        <v>33</v>
      </c>
      <c r="E22" s="36">
        <f t="shared" si="8"/>
        <v>43</v>
      </c>
      <c r="F22" s="36">
        <f t="shared" si="8"/>
        <v>28</v>
      </c>
      <c r="G22" s="36">
        <f t="shared" si="8"/>
        <v>25</v>
      </c>
      <c r="H22" s="36">
        <f t="shared" si="8"/>
        <v>23</v>
      </c>
      <c r="I22" s="28">
        <f t="shared" si="10"/>
        <v>19</v>
      </c>
      <c r="J22" s="28">
        <f t="shared" si="10"/>
        <v>56</v>
      </c>
      <c r="K22" s="28">
        <f t="shared" si="10"/>
        <v>39</v>
      </c>
      <c r="L22" s="28">
        <f t="shared" si="10"/>
        <v>27</v>
      </c>
      <c r="M22" s="28">
        <f t="shared" si="10"/>
        <v>32</v>
      </c>
      <c r="N22" s="28">
        <f t="shared" si="10"/>
        <v>28</v>
      </c>
      <c r="O22" s="28">
        <f t="shared" si="10"/>
        <v>401</v>
      </c>
      <c r="P22" s="4"/>
    </row>
    <row r="23" spans="1:17" ht="19.5" customHeight="1">
      <c r="A23" s="4"/>
      <c r="B23" s="37" t="s">
        <v>380</v>
      </c>
      <c r="C23" s="36">
        <v>15</v>
      </c>
      <c r="D23" s="283"/>
      <c r="E23" s="36">
        <v>27</v>
      </c>
      <c r="F23" s="36">
        <v>45</v>
      </c>
      <c r="G23" s="357">
        <v>13</v>
      </c>
      <c r="H23" s="28">
        <v>27</v>
      </c>
      <c r="I23" s="36">
        <v>31</v>
      </c>
      <c r="J23" s="36">
        <v>40</v>
      </c>
      <c r="K23" s="36">
        <v>20</v>
      </c>
      <c r="L23" s="36">
        <v>30</v>
      </c>
      <c r="M23" s="36">
        <v>24</v>
      </c>
      <c r="N23" s="36">
        <v>54</v>
      </c>
      <c r="O23" s="36">
        <f>SUM(C23:N23)</f>
        <v>326</v>
      </c>
      <c r="P23" s="4"/>
      <c r="Q23" s="36">
        <f>AVERAGE(C23:N23)</f>
        <v>29.636363636363637</v>
      </c>
    </row>
    <row r="24" spans="1:17" ht="21.75" customHeight="1" thickBot="1">
      <c r="A24" s="4"/>
      <c r="B24" s="50" t="s">
        <v>47</v>
      </c>
      <c r="C24" s="47">
        <f t="shared" ref="C24:O24" si="11">+C23+C19</f>
        <v>200</v>
      </c>
      <c r="D24" s="47">
        <f t="shared" si="11"/>
        <v>158</v>
      </c>
      <c r="E24" s="47">
        <f t="shared" si="11"/>
        <v>223</v>
      </c>
      <c r="F24" s="47">
        <f t="shared" si="11"/>
        <v>194</v>
      </c>
      <c r="G24" s="47">
        <f t="shared" si="11"/>
        <v>147</v>
      </c>
      <c r="H24" s="62">
        <f t="shared" si="11"/>
        <v>186</v>
      </c>
      <c r="I24" s="62">
        <f t="shared" si="11"/>
        <v>144</v>
      </c>
      <c r="J24" s="62">
        <f t="shared" si="11"/>
        <v>241</v>
      </c>
      <c r="K24" s="62">
        <f t="shared" si="11"/>
        <v>216</v>
      </c>
      <c r="L24" s="62">
        <f t="shared" si="11"/>
        <v>213</v>
      </c>
      <c r="M24" s="62">
        <f t="shared" si="11"/>
        <v>196</v>
      </c>
      <c r="N24" s="62">
        <f t="shared" si="11"/>
        <v>195</v>
      </c>
      <c r="O24" s="62">
        <f t="shared" si="11"/>
        <v>2313</v>
      </c>
      <c r="P24" s="4"/>
      <c r="Q24" s="25">
        <f>SUM(Q8:Q23)</f>
        <v>195.21969696969697</v>
      </c>
    </row>
    <row r="25" spans="1:17" ht="13.5" thickTop="1">
      <c r="A25" s="4"/>
      <c r="B25" s="484" t="s">
        <v>417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4"/>
    </row>
    <row r="26" spans="1:17" ht="13.5" thickBot="1">
      <c r="A26" s="4"/>
      <c r="B26" s="485" t="s">
        <v>425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4"/>
    </row>
    <row r="27" spans="1:17" ht="13.5" thickTop="1">
      <c r="A27" s="4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4"/>
    </row>
    <row r="28" spans="1:17" ht="15">
      <c r="A28" s="4"/>
      <c r="B28" s="552" t="s">
        <v>22</v>
      </c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4"/>
    </row>
    <row r="29" spans="1:17" ht="15">
      <c r="A29" s="4"/>
      <c r="B29" s="552" t="s">
        <v>66</v>
      </c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4"/>
    </row>
    <row r="30" spans="1:17" ht="15.75">
      <c r="A30" s="4"/>
      <c r="B30" s="553" t="s">
        <v>52</v>
      </c>
      <c r="C30" s="542"/>
      <c r="D30" s="542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4"/>
    </row>
    <row r="31" spans="1:17" ht="15.75">
      <c r="A31" s="4"/>
      <c r="B31" s="541" t="s">
        <v>343</v>
      </c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4"/>
    </row>
    <row r="32" spans="1:17" ht="13.5" thickBot="1">
      <c r="A32" s="4"/>
      <c r="B32" s="2" t="s">
        <v>9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4"/>
    </row>
    <row r="33" spans="1:17" ht="21.75" customHeight="1" thickTop="1">
      <c r="A33" s="4"/>
      <c r="B33" s="69"/>
      <c r="C33" s="44" t="s">
        <v>0</v>
      </c>
      <c r="D33" s="44" t="s">
        <v>1</v>
      </c>
      <c r="E33" s="44" t="s">
        <v>2</v>
      </c>
      <c r="F33" s="44" t="s">
        <v>3</v>
      </c>
      <c r="G33" s="44" t="s">
        <v>4</v>
      </c>
      <c r="H33" s="70" t="s">
        <v>11</v>
      </c>
      <c r="I33" s="70" t="s">
        <v>5</v>
      </c>
      <c r="J33" s="70" t="s">
        <v>6</v>
      </c>
      <c r="K33" s="70" t="s">
        <v>7</v>
      </c>
      <c r="L33" s="70" t="s">
        <v>8</v>
      </c>
      <c r="M33" s="70" t="s">
        <v>12</v>
      </c>
      <c r="N33" s="70" t="s">
        <v>13</v>
      </c>
      <c r="O33" s="68" t="s">
        <v>42</v>
      </c>
      <c r="P33" s="4"/>
    </row>
    <row r="34" spans="1:17" ht="17.25" customHeight="1">
      <c r="A34" s="4"/>
      <c r="B34" s="35" t="s">
        <v>43</v>
      </c>
      <c r="C34" s="36">
        <f t="shared" ref="C34:O34" si="12">+C35+C36+C37</f>
        <v>204166</v>
      </c>
      <c r="D34" s="36">
        <f t="shared" si="12"/>
        <v>205407</v>
      </c>
      <c r="E34" s="36">
        <f t="shared" si="12"/>
        <v>190578</v>
      </c>
      <c r="F34" s="36">
        <f t="shared" si="12"/>
        <v>169563</v>
      </c>
      <c r="G34" s="36">
        <f t="shared" si="12"/>
        <v>82730</v>
      </c>
      <c r="H34" s="28">
        <f t="shared" si="12"/>
        <v>163596</v>
      </c>
      <c r="I34" s="28">
        <f t="shared" si="12"/>
        <v>156072</v>
      </c>
      <c r="J34" s="28">
        <f t="shared" si="12"/>
        <v>261492</v>
      </c>
      <c r="K34" s="28">
        <f t="shared" si="12"/>
        <v>212751</v>
      </c>
      <c r="L34" s="28">
        <f t="shared" si="12"/>
        <v>185800</v>
      </c>
      <c r="M34" s="28">
        <f t="shared" si="12"/>
        <v>135458</v>
      </c>
      <c r="N34" s="28">
        <f t="shared" si="12"/>
        <v>188969</v>
      </c>
      <c r="O34" s="56">
        <f t="shared" si="12"/>
        <v>2156582</v>
      </c>
      <c r="P34" s="4"/>
      <c r="Q34" s="56"/>
    </row>
    <row r="35" spans="1:17">
      <c r="A35" s="4"/>
      <c r="B35" s="57" t="s">
        <v>277</v>
      </c>
      <c r="C35" s="7">
        <v>105066</v>
      </c>
      <c r="D35" s="7">
        <v>112142</v>
      </c>
      <c r="E35" s="7">
        <v>99159</v>
      </c>
      <c r="F35" s="7">
        <v>100025</v>
      </c>
      <c r="G35" s="358">
        <v>57446</v>
      </c>
      <c r="H35" s="8">
        <v>118136</v>
      </c>
      <c r="I35" s="7">
        <v>122937</v>
      </c>
      <c r="J35" s="7">
        <v>103397</v>
      </c>
      <c r="K35" s="7">
        <v>109911</v>
      </c>
      <c r="L35" s="7">
        <v>108955</v>
      </c>
      <c r="M35" s="7">
        <v>98053</v>
      </c>
      <c r="N35" s="7">
        <v>128127</v>
      </c>
      <c r="O35" s="36">
        <f>SUM(C35:N35)</f>
        <v>1263354</v>
      </c>
      <c r="P35" s="4"/>
      <c r="Q35" s="36">
        <f>AVERAGE(C35:N35)</f>
        <v>105279.5</v>
      </c>
    </row>
    <row r="36" spans="1:17">
      <c r="A36" s="4"/>
      <c r="B36" s="57" t="s">
        <v>61</v>
      </c>
      <c r="C36" s="7"/>
      <c r="D36" s="7"/>
      <c r="E36" s="7"/>
      <c r="F36" s="7"/>
      <c r="G36" s="358"/>
      <c r="H36" s="8"/>
      <c r="I36" s="7"/>
      <c r="J36" s="7"/>
      <c r="K36" s="7"/>
      <c r="L36" s="7"/>
      <c r="M36" s="7"/>
      <c r="N36" s="7"/>
      <c r="O36" s="36">
        <f>SUM(C36:N36)</f>
        <v>0</v>
      </c>
      <c r="P36" s="4"/>
      <c r="Q36" s="36"/>
    </row>
    <row r="37" spans="1:17">
      <c r="A37" s="4"/>
      <c r="B37" s="57" t="s">
        <v>62</v>
      </c>
      <c r="C37" s="7">
        <v>99100</v>
      </c>
      <c r="D37" s="7">
        <v>93265</v>
      </c>
      <c r="E37" s="7">
        <v>91419</v>
      </c>
      <c r="F37" s="7">
        <v>69538</v>
      </c>
      <c r="G37" s="358">
        <v>25284</v>
      </c>
      <c r="H37" s="8">
        <v>45460</v>
      </c>
      <c r="I37" s="7">
        <v>33135</v>
      </c>
      <c r="J37" s="7">
        <v>158095</v>
      </c>
      <c r="K37" s="7">
        <v>102840</v>
      </c>
      <c r="L37" s="7">
        <v>76845</v>
      </c>
      <c r="M37" s="7">
        <v>37405</v>
      </c>
      <c r="N37" s="7">
        <v>60842</v>
      </c>
      <c r="O37" s="36">
        <f>SUM(C37:N37)</f>
        <v>893228</v>
      </c>
      <c r="P37" s="4"/>
      <c r="Q37" s="36">
        <f t="shared" ref="Q37" si="13">AVERAGE(C37:N37)</f>
        <v>74435.666666666672</v>
      </c>
    </row>
    <row r="38" spans="1:17">
      <c r="A38" s="4"/>
      <c r="B38" s="35" t="s">
        <v>44</v>
      </c>
      <c r="C38" s="36">
        <f t="shared" ref="C38:O38" si="14">+C39+C40+C41</f>
        <v>108992</v>
      </c>
      <c r="D38" s="36">
        <f t="shared" si="14"/>
        <v>53092</v>
      </c>
      <c r="E38" s="36">
        <f t="shared" si="14"/>
        <v>165948</v>
      </c>
      <c r="F38" s="36">
        <f t="shared" si="14"/>
        <v>87822</v>
      </c>
      <c r="G38" s="359">
        <f>SUM(G39:G41)</f>
        <v>118248</v>
      </c>
      <c r="H38" s="28">
        <f t="shared" si="14"/>
        <v>98426</v>
      </c>
      <c r="I38" s="28">
        <f t="shared" si="14"/>
        <v>64321</v>
      </c>
      <c r="J38" s="28">
        <f t="shared" si="14"/>
        <v>186802</v>
      </c>
      <c r="K38" s="28">
        <f t="shared" si="14"/>
        <v>145890</v>
      </c>
      <c r="L38" s="28">
        <f t="shared" si="14"/>
        <v>113286</v>
      </c>
      <c r="M38" s="28">
        <f t="shared" si="14"/>
        <v>180953</v>
      </c>
      <c r="N38" s="28">
        <f t="shared" si="14"/>
        <v>94117</v>
      </c>
      <c r="O38" s="28">
        <f t="shared" si="14"/>
        <v>1417897</v>
      </c>
      <c r="P38" s="4"/>
    </row>
    <row r="39" spans="1:17">
      <c r="A39" s="4"/>
      <c r="B39" s="57" t="s">
        <v>60</v>
      </c>
      <c r="C39" s="7">
        <v>72025</v>
      </c>
      <c r="D39" s="7">
        <v>39299</v>
      </c>
      <c r="E39" s="7">
        <v>77080</v>
      </c>
      <c r="F39" s="7">
        <v>44703</v>
      </c>
      <c r="G39" s="358">
        <v>58500</v>
      </c>
      <c r="H39" s="8">
        <v>68247</v>
      </c>
      <c r="I39" s="7">
        <v>16650</v>
      </c>
      <c r="J39" s="7">
        <v>112409</v>
      </c>
      <c r="K39" s="7">
        <v>74182</v>
      </c>
      <c r="L39" s="7">
        <v>84612</v>
      </c>
      <c r="M39" s="7">
        <v>67026</v>
      </c>
      <c r="N39" s="7">
        <v>58216</v>
      </c>
      <c r="O39" s="36">
        <f>SUM(C39:N39)</f>
        <v>772949</v>
      </c>
      <c r="P39" s="4"/>
      <c r="Q39" s="36">
        <f>AVERAGE(C39:N39)</f>
        <v>64412.416666666664</v>
      </c>
    </row>
    <row r="40" spans="1:17">
      <c r="A40" s="4"/>
      <c r="B40" s="57" t="s">
        <v>61</v>
      </c>
      <c r="C40" s="7">
        <v>7653</v>
      </c>
      <c r="D40" s="7">
        <v>5095</v>
      </c>
      <c r="E40" s="7">
        <v>7057</v>
      </c>
      <c r="F40" s="7">
        <v>3757</v>
      </c>
      <c r="G40" s="358">
        <v>14171</v>
      </c>
      <c r="H40" s="8">
        <v>2299</v>
      </c>
      <c r="I40" s="7">
        <v>2596</v>
      </c>
      <c r="J40" s="7">
        <v>18215</v>
      </c>
      <c r="K40" s="7">
        <v>37061</v>
      </c>
      <c r="L40" s="7">
        <v>11376</v>
      </c>
      <c r="M40" s="7">
        <v>9133</v>
      </c>
      <c r="N40" s="7">
        <v>420</v>
      </c>
      <c r="O40" s="36">
        <f>SUM(C40:N40)</f>
        <v>118833</v>
      </c>
      <c r="P40" s="4"/>
      <c r="Q40" s="36">
        <f t="shared" ref="Q40:Q41" si="15">AVERAGE(C40:N40)</f>
        <v>9902.75</v>
      </c>
    </row>
    <row r="41" spans="1:17">
      <c r="A41" s="4"/>
      <c r="B41" s="57" t="s">
        <v>62</v>
      </c>
      <c r="C41" s="7">
        <v>29314</v>
      </c>
      <c r="D41" s="7">
        <v>8698</v>
      </c>
      <c r="E41" s="7">
        <v>81811</v>
      </c>
      <c r="F41" s="7">
        <v>39362</v>
      </c>
      <c r="G41" s="358">
        <v>45577</v>
      </c>
      <c r="H41" s="8">
        <v>27880</v>
      </c>
      <c r="I41" s="7">
        <v>45075</v>
      </c>
      <c r="J41" s="7">
        <v>56178</v>
      </c>
      <c r="K41" s="7">
        <v>34647</v>
      </c>
      <c r="L41" s="7">
        <v>17298</v>
      </c>
      <c r="M41" s="7">
        <v>104794</v>
      </c>
      <c r="N41" s="7">
        <v>35481</v>
      </c>
      <c r="O41" s="36">
        <f>SUM(C41:N41)</f>
        <v>526115</v>
      </c>
      <c r="P41" s="4"/>
      <c r="Q41" s="36">
        <f t="shared" si="15"/>
        <v>43842.916666666664</v>
      </c>
    </row>
    <row r="42" spans="1:17">
      <c r="A42" s="4"/>
      <c r="B42" s="35" t="s">
        <v>45</v>
      </c>
      <c r="C42" s="36">
        <f t="shared" ref="C42:O42" si="16">+C43+C44+C45</f>
        <v>40352</v>
      </c>
      <c r="D42" s="36">
        <f t="shared" si="16"/>
        <v>59886</v>
      </c>
      <c r="E42" s="36">
        <f t="shared" si="16"/>
        <v>57868</v>
      </c>
      <c r="F42" s="36">
        <f t="shared" si="16"/>
        <v>28662</v>
      </c>
      <c r="G42" s="357">
        <f>SUM(G43:G45)</f>
        <v>38549</v>
      </c>
      <c r="H42" s="36">
        <f t="shared" si="16"/>
        <v>45600</v>
      </c>
      <c r="I42" s="36">
        <f t="shared" si="16"/>
        <v>21688</v>
      </c>
      <c r="J42" s="36">
        <f t="shared" si="16"/>
        <v>55659</v>
      </c>
      <c r="K42" s="36">
        <f t="shared" si="16"/>
        <v>57730</v>
      </c>
      <c r="L42" s="28">
        <f t="shared" si="16"/>
        <v>86290</v>
      </c>
      <c r="M42" s="28">
        <f t="shared" si="16"/>
        <v>41792</v>
      </c>
      <c r="N42" s="28">
        <f t="shared" si="16"/>
        <v>46450</v>
      </c>
      <c r="O42" s="28">
        <f t="shared" si="16"/>
        <v>580526</v>
      </c>
      <c r="P42" s="4"/>
    </row>
    <row r="43" spans="1:17">
      <c r="A43" s="4"/>
      <c r="B43" s="452" t="s">
        <v>419</v>
      </c>
      <c r="C43" s="7">
        <v>21543</v>
      </c>
      <c r="D43" s="7">
        <v>29755</v>
      </c>
      <c r="E43" s="7">
        <v>43022</v>
      </c>
      <c r="F43" s="7">
        <v>21551</v>
      </c>
      <c r="G43" s="358">
        <v>26952</v>
      </c>
      <c r="H43" s="8">
        <v>37822</v>
      </c>
      <c r="I43" s="7">
        <v>19294</v>
      </c>
      <c r="J43" s="7">
        <v>50918</v>
      </c>
      <c r="K43" s="7">
        <v>47720</v>
      </c>
      <c r="L43" s="7">
        <v>32983</v>
      </c>
      <c r="M43" s="7">
        <v>41474</v>
      </c>
      <c r="N43" s="7">
        <v>39028</v>
      </c>
      <c r="O43" s="36">
        <f>SUM(C43:N43)</f>
        <v>412062</v>
      </c>
      <c r="P43" s="4"/>
      <c r="Q43" s="36">
        <f>AVERAGE(C43:N43)</f>
        <v>34338.5</v>
      </c>
    </row>
    <row r="44" spans="1:17">
      <c r="A44" s="4"/>
      <c r="B44" s="57" t="s">
        <v>61</v>
      </c>
      <c r="C44" s="7">
        <v>8164</v>
      </c>
      <c r="D44" s="7">
        <v>11213</v>
      </c>
      <c r="E44" s="7">
        <v>2196</v>
      </c>
      <c r="F44" s="7">
        <v>5279</v>
      </c>
      <c r="G44" s="358">
        <v>1798</v>
      </c>
      <c r="H44" s="8"/>
      <c r="I44" s="7">
        <v>2394</v>
      </c>
      <c r="J44" s="7">
        <v>4741</v>
      </c>
      <c r="K44" s="7">
        <v>1143</v>
      </c>
      <c r="L44" s="7">
        <v>2465</v>
      </c>
      <c r="M44" s="7">
        <v>0</v>
      </c>
      <c r="N44" s="7">
        <v>4419</v>
      </c>
      <c r="O44" s="36">
        <f>SUM(C44:N44)</f>
        <v>43812</v>
      </c>
      <c r="P44" s="4"/>
      <c r="Q44" s="36">
        <f t="shared" ref="Q44:Q45" si="17">AVERAGE(C44:N44)</f>
        <v>3982.909090909091</v>
      </c>
    </row>
    <row r="45" spans="1:17">
      <c r="A45" s="4"/>
      <c r="B45" s="57" t="s">
        <v>62</v>
      </c>
      <c r="C45" s="7">
        <v>10645</v>
      </c>
      <c r="D45" s="7">
        <v>18918</v>
      </c>
      <c r="E45" s="7">
        <v>12650</v>
      </c>
      <c r="F45" s="7">
        <v>1832</v>
      </c>
      <c r="G45" s="358">
        <v>9799</v>
      </c>
      <c r="H45" s="8">
        <v>7778</v>
      </c>
      <c r="I45" s="7">
        <v>0</v>
      </c>
      <c r="J45" s="7">
        <v>0</v>
      </c>
      <c r="K45" s="7">
        <v>8867</v>
      </c>
      <c r="L45" s="7">
        <v>50842</v>
      </c>
      <c r="M45" s="7">
        <v>318</v>
      </c>
      <c r="N45" s="7">
        <v>3003</v>
      </c>
      <c r="O45" s="36">
        <f>SUM(C45:N45)</f>
        <v>124652</v>
      </c>
      <c r="P45" s="4"/>
      <c r="Q45" s="36">
        <f t="shared" si="17"/>
        <v>10387.666666666666</v>
      </c>
    </row>
    <row r="46" spans="1:17">
      <c r="A46" s="4"/>
      <c r="B46" s="35" t="s">
        <v>46</v>
      </c>
      <c r="C46" s="36">
        <f t="shared" ref="C46:O46" si="18">+C47+C48+C49</f>
        <v>353510</v>
      </c>
      <c r="D46" s="36">
        <f t="shared" si="18"/>
        <v>318385</v>
      </c>
      <c r="E46" s="36">
        <f t="shared" si="18"/>
        <v>414394</v>
      </c>
      <c r="F46" s="36">
        <f t="shared" si="18"/>
        <v>286047</v>
      </c>
      <c r="G46" s="36">
        <f>+G47+G48+G49</f>
        <v>239527</v>
      </c>
      <c r="H46" s="28">
        <f t="shared" si="18"/>
        <v>307622</v>
      </c>
      <c r="I46" s="28">
        <f t="shared" si="18"/>
        <v>242081</v>
      </c>
      <c r="J46" s="28">
        <f t="shared" si="18"/>
        <v>503953</v>
      </c>
      <c r="K46" s="28">
        <f t="shared" si="18"/>
        <v>416371</v>
      </c>
      <c r="L46" s="28">
        <f t="shared" si="18"/>
        <v>385376</v>
      </c>
      <c r="M46" s="28">
        <f t="shared" si="18"/>
        <v>358203</v>
      </c>
      <c r="N46" s="28">
        <f t="shared" si="18"/>
        <v>329536</v>
      </c>
      <c r="O46" s="28">
        <f t="shared" si="18"/>
        <v>4155005</v>
      </c>
      <c r="P46" s="4"/>
    </row>
    <row r="47" spans="1:17">
      <c r="A47" s="4"/>
      <c r="B47" s="57" t="s">
        <v>60</v>
      </c>
      <c r="C47" s="36">
        <f t="shared" ref="C47:O47" si="19">+C43+C39+C35</f>
        <v>198634</v>
      </c>
      <c r="D47" s="36">
        <f>+D43+D39+D35</f>
        <v>181196</v>
      </c>
      <c r="E47" s="36">
        <f t="shared" si="19"/>
        <v>219261</v>
      </c>
      <c r="F47" s="36">
        <f t="shared" si="19"/>
        <v>166279</v>
      </c>
      <c r="G47" s="36">
        <f>+G43+G39+G35</f>
        <v>142898</v>
      </c>
      <c r="H47" s="28">
        <f t="shared" si="19"/>
        <v>224205</v>
      </c>
      <c r="I47" s="28">
        <f t="shared" si="19"/>
        <v>158881</v>
      </c>
      <c r="J47" s="28">
        <f t="shared" si="19"/>
        <v>266724</v>
      </c>
      <c r="K47" s="28">
        <f t="shared" si="19"/>
        <v>231813</v>
      </c>
      <c r="L47" s="28">
        <f t="shared" si="19"/>
        <v>226550</v>
      </c>
      <c r="M47" s="28">
        <f t="shared" si="19"/>
        <v>206553</v>
      </c>
      <c r="N47" s="28">
        <f t="shared" si="19"/>
        <v>225371</v>
      </c>
      <c r="O47" s="28">
        <f t="shared" si="19"/>
        <v>2448365</v>
      </c>
      <c r="P47" s="4"/>
    </row>
    <row r="48" spans="1:17">
      <c r="A48" s="4"/>
      <c r="B48" s="57" t="s">
        <v>61</v>
      </c>
      <c r="C48" s="36">
        <f t="shared" ref="C48:O48" si="20">+C44+C40+C36</f>
        <v>15817</v>
      </c>
      <c r="D48" s="36">
        <f>+D44+D40+D36</f>
        <v>16308</v>
      </c>
      <c r="E48" s="36">
        <f t="shared" si="20"/>
        <v>9253</v>
      </c>
      <c r="F48" s="36">
        <f t="shared" si="20"/>
        <v>9036</v>
      </c>
      <c r="G48" s="36">
        <f>+G44+G40+G36</f>
        <v>15969</v>
      </c>
      <c r="H48" s="28">
        <f t="shared" si="20"/>
        <v>2299</v>
      </c>
      <c r="I48" s="28">
        <f t="shared" si="20"/>
        <v>4990</v>
      </c>
      <c r="J48" s="28">
        <f t="shared" si="20"/>
        <v>22956</v>
      </c>
      <c r="K48" s="28">
        <f t="shared" si="20"/>
        <v>38204</v>
      </c>
      <c r="L48" s="28">
        <f t="shared" si="20"/>
        <v>13841</v>
      </c>
      <c r="M48" s="28">
        <f t="shared" si="20"/>
        <v>9133</v>
      </c>
      <c r="N48" s="28">
        <f t="shared" si="20"/>
        <v>4839</v>
      </c>
      <c r="O48" s="28">
        <f t="shared" si="20"/>
        <v>162645</v>
      </c>
      <c r="P48" s="4"/>
    </row>
    <row r="49" spans="1:17">
      <c r="A49" s="4"/>
      <c r="B49" s="57" t="s">
        <v>62</v>
      </c>
      <c r="C49" s="36">
        <f t="shared" ref="C49:O49" si="21">+C45+C41+C37</f>
        <v>139059</v>
      </c>
      <c r="D49" s="36">
        <f>+D45+D41+D37</f>
        <v>120881</v>
      </c>
      <c r="E49" s="36">
        <f t="shared" si="21"/>
        <v>185880</v>
      </c>
      <c r="F49" s="36">
        <f t="shared" si="21"/>
        <v>110732</v>
      </c>
      <c r="G49" s="36">
        <f>+G45+G41+G37</f>
        <v>80660</v>
      </c>
      <c r="H49" s="36">
        <f t="shared" si="21"/>
        <v>81118</v>
      </c>
      <c r="I49" s="36">
        <f t="shared" si="21"/>
        <v>78210</v>
      </c>
      <c r="J49" s="28">
        <f t="shared" si="21"/>
        <v>214273</v>
      </c>
      <c r="K49" s="28">
        <f t="shared" si="21"/>
        <v>146354</v>
      </c>
      <c r="L49" s="28">
        <f t="shared" si="21"/>
        <v>144985</v>
      </c>
      <c r="M49" s="28">
        <f t="shared" si="21"/>
        <v>142517</v>
      </c>
      <c r="N49" s="28">
        <f t="shared" si="21"/>
        <v>99326</v>
      </c>
      <c r="O49" s="28">
        <f t="shared" si="21"/>
        <v>1543995</v>
      </c>
      <c r="P49" s="4"/>
    </row>
    <row r="50" spans="1:17" ht="19.5" customHeight="1">
      <c r="A50" s="4"/>
      <c r="B50" s="37" t="s">
        <v>380</v>
      </c>
      <c r="C50" s="36">
        <v>26050</v>
      </c>
      <c r="D50" s="36"/>
      <c r="E50" s="36">
        <v>54196</v>
      </c>
      <c r="F50" s="36">
        <v>102322</v>
      </c>
      <c r="G50" s="357">
        <v>29839</v>
      </c>
      <c r="H50" s="28">
        <v>40098</v>
      </c>
      <c r="I50" s="36">
        <v>63330</v>
      </c>
      <c r="J50" s="36">
        <v>68881</v>
      </c>
      <c r="K50" s="36">
        <v>31686</v>
      </c>
      <c r="L50" s="36">
        <v>50692</v>
      </c>
      <c r="M50" s="36">
        <v>42240</v>
      </c>
      <c r="N50" s="36">
        <v>71698</v>
      </c>
      <c r="O50" s="36">
        <f>SUM(C50:N50)</f>
        <v>581032</v>
      </c>
      <c r="P50" s="4"/>
      <c r="Q50" s="36">
        <f>AVERAGE(C50:N50)</f>
        <v>52821.090909090912</v>
      </c>
    </row>
    <row r="51" spans="1:17" ht="21" customHeight="1" thickBot="1">
      <c r="A51" s="4"/>
      <c r="B51" s="50" t="s">
        <v>47</v>
      </c>
      <c r="C51" s="47">
        <f t="shared" ref="C51:O51" si="22">+C50+C46</f>
        <v>379560</v>
      </c>
      <c r="D51" s="47">
        <f t="shared" si="22"/>
        <v>318385</v>
      </c>
      <c r="E51" s="47">
        <f t="shared" si="22"/>
        <v>468590</v>
      </c>
      <c r="F51" s="47">
        <f t="shared" si="22"/>
        <v>388369</v>
      </c>
      <c r="G51" s="47">
        <f t="shared" si="22"/>
        <v>269366</v>
      </c>
      <c r="H51" s="62">
        <f t="shared" si="22"/>
        <v>347720</v>
      </c>
      <c r="I51" s="62">
        <f t="shared" si="22"/>
        <v>305411</v>
      </c>
      <c r="J51" s="62">
        <f t="shared" si="22"/>
        <v>572834</v>
      </c>
      <c r="K51" s="62">
        <f t="shared" si="22"/>
        <v>448057</v>
      </c>
      <c r="L51" s="62">
        <f t="shared" si="22"/>
        <v>436068</v>
      </c>
      <c r="M51" s="62">
        <f t="shared" si="22"/>
        <v>400443</v>
      </c>
      <c r="N51" s="62">
        <f t="shared" si="22"/>
        <v>401234</v>
      </c>
      <c r="O51" s="62">
        <f t="shared" si="22"/>
        <v>4736037</v>
      </c>
      <c r="P51" s="4"/>
      <c r="Q51" s="25">
        <f>SUM(Q35:Q50)</f>
        <v>399403.41666666674</v>
      </c>
    </row>
    <row r="52" spans="1:17" ht="21" customHeight="1" thickTop="1">
      <c r="A52" s="4"/>
      <c r="B52" s="484" t="s">
        <v>418</v>
      </c>
      <c r="C52" s="32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4"/>
    </row>
    <row r="53" spans="1:17" ht="13.5" thickBot="1">
      <c r="A53" s="4"/>
      <c r="B53" s="485" t="s">
        <v>426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4"/>
    </row>
    <row r="54" spans="1:17" ht="13.5" thickTop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 t="s">
        <v>9</v>
      </c>
      <c r="P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</sheetData>
  <mergeCells count="7">
    <mergeCell ref="B29:O29"/>
    <mergeCell ref="B30:O30"/>
    <mergeCell ref="B31:O31"/>
    <mergeCell ref="B2:O2"/>
    <mergeCell ref="B3:O3"/>
    <mergeCell ref="B4:O4"/>
    <mergeCell ref="B28:O28"/>
  </mergeCells>
  <phoneticPr fontId="0" type="noConversion"/>
  <hyperlinks>
    <hyperlink ref="O56" location="INDICE!C3" display="Volver al Indice"/>
    <hyperlink ref="B5" location="INDICE!C3" display="Volver al Indice"/>
    <hyperlink ref="B32" location="INDICE!C3" display="Volver al Indice"/>
  </hyperlinks>
  <pageMargins left="0.45" right="0.75" top="0.34" bottom="1" header="0" footer="0"/>
  <pageSetup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P47"/>
  <sheetViews>
    <sheetView topLeftCell="A2" workbookViewId="0">
      <selection activeCell="B4" sqref="B4"/>
    </sheetView>
  </sheetViews>
  <sheetFormatPr baseColWidth="10" defaultColWidth="4.85546875" defaultRowHeight="13.5" customHeight="1"/>
  <cols>
    <col min="1" max="1" width="7.5703125" customWidth="1"/>
    <col min="2" max="2" width="15.85546875" customWidth="1"/>
    <col min="3" max="14" width="10.42578125" customWidth="1"/>
    <col min="15" max="15" width="12.140625" customWidth="1"/>
    <col min="16" max="16" width="7.140625" customWidth="1"/>
  </cols>
  <sheetData>
    <row r="1" spans="1:16" ht="13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.5" customHeight="1">
      <c r="A2" s="4"/>
      <c r="B2" s="72" t="s">
        <v>67</v>
      </c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6"/>
    </row>
    <row r="3" spans="1:16" ht="18.75" customHeight="1">
      <c r="A3" s="4"/>
      <c r="B3" s="147" t="s">
        <v>343</v>
      </c>
      <c r="C3" s="74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6"/>
    </row>
    <row r="4" spans="1:16" ht="13.5" customHeight="1" thickBot="1">
      <c r="A4" s="4"/>
      <c r="B4" s="2" t="s">
        <v>9</v>
      </c>
      <c r="C4" s="76"/>
      <c r="D4" s="76"/>
      <c r="E4" s="76"/>
      <c r="F4" s="76"/>
      <c r="G4" s="75"/>
      <c r="H4" s="75"/>
      <c r="I4" s="75"/>
      <c r="J4" s="75"/>
      <c r="K4" s="75"/>
      <c r="L4" s="75"/>
      <c r="M4" s="75"/>
      <c r="N4" s="75"/>
      <c r="O4" s="75"/>
      <c r="P4" s="66"/>
    </row>
    <row r="5" spans="1:16" ht="13.5" customHeight="1" thickTop="1">
      <c r="A5" s="4"/>
      <c r="B5" s="77" t="s">
        <v>68</v>
      </c>
      <c r="C5" s="67" t="s">
        <v>0</v>
      </c>
      <c r="D5" s="67" t="s">
        <v>1</v>
      </c>
      <c r="E5" s="67" t="s">
        <v>2</v>
      </c>
      <c r="F5" s="67" t="s">
        <v>3</v>
      </c>
      <c r="G5" s="67" t="s">
        <v>4</v>
      </c>
      <c r="H5" s="68" t="s">
        <v>11</v>
      </c>
      <c r="I5" s="68" t="s">
        <v>5</v>
      </c>
      <c r="J5" s="68" t="s">
        <v>6</v>
      </c>
      <c r="K5" s="68" t="s">
        <v>7</v>
      </c>
      <c r="L5" s="68" t="s">
        <v>8</v>
      </c>
      <c r="M5" s="68" t="s">
        <v>12</v>
      </c>
      <c r="N5" s="68" t="s">
        <v>13</v>
      </c>
      <c r="O5" s="78" t="s">
        <v>14</v>
      </c>
      <c r="P5" s="79"/>
    </row>
    <row r="6" spans="1:16" ht="13.5" customHeight="1">
      <c r="A6" s="4"/>
      <c r="B6" s="80" t="s">
        <v>69</v>
      </c>
      <c r="C6" s="96">
        <v>35036</v>
      </c>
      <c r="D6" s="97">
        <v>35315</v>
      </c>
      <c r="E6" s="97">
        <v>35619</v>
      </c>
      <c r="F6" s="97">
        <v>36106</v>
      </c>
      <c r="G6" s="97">
        <v>36087</v>
      </c>
      <c r="H6" s="83">
        <v>36199</v>
      </c>
      <c r="I6" s="83">
        <v>36245</v>
      </c>
      <c r="J6" s="83">
        <v>36630</v>
      </c>
      <c r="K6" s="83">
        <v>36556</v>
      </c>
      <c r="L6" s="83">
        <v>36722</v>
      </c>
      <c r="M6" s="83">
        <v>37389</v>
      </c>
      <c r="N6" s="83">
        <v>37600</v>
      </c>
      <c r="O6" s="85">
        <f>AVERAGE(C6:N6)</f>
        <v>36292</v>
      </c>
      <c r="P6" s="66"/>
    </row>
    <row r="7" spans="1:16" ht="13.5" customHeight="1">
      <c r="A7" s="4"/>
      <c r="B7" s="80" t="s">
        <v>70</v>
      </c>
      <c r="C7" s="99">
        <v>10586</v>
      </c>
      <c r="D7" s="97">
        <v>10581</v>
      </c>
      <c r="E7" s="97">
        <v>10559</v>
      </c>
      <c r="F7" s="97">
        <v>10632</v>
      </c>
      <c r="G7" s="97">
        <v>10621</v>
      </c>
      <c r="H7" s="84">
        <v>10645</v>
      </c>
      <c r="I7" s="84">
        <v>10680</v>
      </c>
      <c r="J7" s="84">
        <v>10763</v>
      </c>
      <c r="K7" s="84">
        <v>10782</v>
      </c>
      <c r="L7" s="84">
        <v>10766</v>
      </c>
      <c r="M7" s="84">
        <v>10816</v>
      </c>
      <c r="N7" s="84">
        <v>10819</v>
      </c>
      <c r="O7" s="85">
        <f>AVERAGE(C7:N7)</f>
        <v>10687.5</v>
      </c>
      <c r="P7" s="66"/>
    </row>
    <row r="8" spans="1:16" ht="13.5" customHeight="1">
      <c r="A8" s="4"/>
      <c r="B8" s="80" t="s">
        <v>71</v>
      </c>
      <c r="C8" s="99">
        <v>7556</v>
      </c>
      <c r="D8" s="97">
        <v>7732</v>
      </c>
      <c r="E8" s="97">
        <v>7762</v>
      </c>
      <c r="F8" s="97">
        <v>7771</v>
      </c>
      <c r="G8" s="97">
        <v>7684</v>
      </c>
      <c r="H8" s="84">
        <v>7692</v>
      </c>
      <c r="I8" s="84">
        <v>7687</v>
      </c>
      <c r="J8" s="84">
        <v>7687</v>
      </c>
      <c r="K8" s="84">
        <v>7690</v>
      </c>
      <c r="L8" s="84">
        <v>7687</v>
      </c>
      <c r="M8" s="84">
        <v>7685</v>
      </c>
      <c r="N8" s="84">
        <v>7703</v>
      </c>
      <c r="O8" s="85">
        <f>AVERAGE(C8:N8)</f>
        <v>7694.666666666667</v>
      </c>
      <c r="P8" s="66"/>
    </row>
    <row r="9" spans="1:16" ht="13.5" customHeight="1">
      <c r="A9" s="4"/>
      <c r="B9" s="80" t="s">
        <v>72</v>
      </c>
      <c r="C9" s="99">
        <v>14105</v>
      </c>
      <c r="D9" s="97">
        <v>14137</v>
      </c>
      <c r="E9" s="97">
        <v>14026</v>
      </c>
      <c r="F9" s="97">
        <v>14114</v>
      </c>
      <c r="G9" s="97">
        <v>14096</v>
      </c>
      <c r="H9" s="84">
        <v>14139</v>
      </c>
      <c r="I9" s="84">
        <v>14150</v>
      </c>
      <c r="J9" s="84">
        <v>14165</v>
      </c>
      <c r="K9" s="84">
        <v>14076</v>
      </c>
      <c r="L9" s="84">
        <v>14068</v>
      </c>
      <c r="M9" s="84">
        <v>14100</v>
      </c>
      <c r="N9" s="84">
        <v>14054</v>
      </c>
      <c r="O9" s="85">
        <f>AVERAGE(C9:N9)</f>
        <v>14102.5</v>
      </c>
      <c r="P9" s="66"/>
    </row>
    <row r="10" spans="1:16" ht="13.5" customHeight="1">
      <c r="A10" s="4"/>
      <c r="B10" s="80" t="s">
        <v>73</v>
      </c>
      <c r="C10" s="100">
        <v>10130</v>
      </c>
      <c r="D10" s="97">
        <v>9930</v>
      </c>
      <c r="E10" s="97">
        <v>10181</v>
      </c>
      <c r="F10" s="97">
        <v>10715</v>
      </c>
      <c r="G10" s="97">
        <v>10683</v>
      </c>
      <c r="H10" s="84">
        <v>11416</v>
      </c>
      <c r="I10" s="84">
        <v>11130</v>
      </c>
      <c r="J10" s="84">
        <v>10469</v>
      </c>
      <c r="K10" s="84">
        <v>10077</v>
      </c>
      <c r="L10" s="84">
        <v>9948</v>
      </c>
      <c r="M10" s="84">
        <v>9908</v>
      </c>
      <c r="N10" s="84">
        <v>9894</v>
      </c>
      <c r="O10" s="85">
        <f>AVERAGE(C10:N10)</f>
        <v>10373.416666666666</v>
      </c>
      <c r="P10" s="66"/>
    </row>
    <row r="11" spans="1:16" ht="13.5" customHeight="1" thickBot="1">
      <c r="A11" s="4"/>
      <c r="B11" s="87" t="s">
        <v>42</v>
      </c>
      <c r="C11" s="88">
        <f>SUM(C6:C10)</f>
        <v>77413</v>
      </c>
      <c r="D11" s="88">
        <f t="shared" ref="D11:O11" si="0">SUM(D6:D10)</f>
        <v>77695</v>
      </c>
      <c r="E11" s="88">
        <f t="shared" si="0"/>
        <v>78147</v>
      </c>
      <c r="F11" s="88">
        <f t="shared" si="0"/>
        <v>79338</v>
      </c>
      <c r="G11" s="88">
        <f t="shared" si="0"/>
        <v>79171</v>
      </c>
      <c r="H11" s="89">
        <f t="shared" si="0"/>
        <v>80091</v>
      </c>
      <c r="I11" s="89">
        <f t="shared" si="0"/>
        <v>79892</v>
      </c>
      <c r="J11" s="89">
        <f t="shared" si="0"/>
        <v>79714</v>
      </c>
      <c r="K11" s="89">
        <f t="shared" si="0"/>
        <v>79181</v>
      </c>
      <c r="L11" s="89">
        <f t="shared" si="0"/>
        <v>79191</v>
      </c>
      <c r="M11" s="89">
        <f t="shared" si="0"/>
        <v>79898</v>
      </c>
      <c r="N11" s="89">
        <f t="shared" si="0"/>
        <v>80070</v>
      </c>
      <c r="O11" s="89">
        <f t="shared" si="0"/>
        <v>79150.083333333328</v>
      </c>
      <c r="P11" s="90"/>
    </row>
    <row r="12" spans="1:16" ht="13.5" customHeight="1" thickTop="1">
      <c r="A12" s="4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4"/>
    </row>
    <row r="13" spans="1:16" ht="13.5" customHeight="1">
      <c r="A13" s="4"/>
      <c r="B13" s="72" t="s">
        <v>74</v>
      </c>
      <c r="C13" s="72"/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91" t="s">
        <v>15</v>
      </c>
    </row>
    <row r="14" spans="1:16" ht="15" customHeight="1">
      <c r="A14" s="4"/>
      <c r="B14" s="101" t="s">
        <v>343</v>
      </c>
      <c r="C14" s="74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91" t="s">
        <v>15</v>
      </c>
    </row>
    <row r="15" spans="1:16" ht="13.5" customHeight="1" thickBot="1">
      <c r="A15" s="4"/>
      <c r="B15" s="75"/>
      <c r="C15" s="76"/>
      <c r="D15" s="76"/>
      <c r="E15" s="76"/>
      <c r="F15" s="76"/>
      <c r="G15" s="75"/>
      <c r="H15" s="75"/>
      <c r="I15" s="75"/>
      <c r="J15" s="75"/>
      <c r="K15" s="75"/>
      <c r="L15" s="75"/>
      <c r="M15" s="75"/>
      <c r="N15" s="75"/>
      <c r="O15" s="75"/>
      <c r="P15" s="66"/>
    </row>
    <row r="16" spans="1:16" ht="13.5" customHeight="1" thickTop="1">
      <c r="A16" s="4"/>
      <c r="B16" s="77" t="s">
        <v>68</v>
      </c>
      <c r="C16" s="67" t="s">
        <v>0</v>
      </c>
      <c r="D16" s="67" t="s">
        <v>1</v>
      </c>
      <c r="E16" s="67" t="s">
        <v>2</v>
      </c>
      <c r="F16" s="67" t="s">
        <v>3</v>
      </c>
      <c r="G16" s="67" t="s">
        <v>4</v>
      </c>
      <c r="H16" s="68" t="s">
        <v>11</v>
      </c>
      <c r="I16" s="68" t="s">
        <v>5</v>
      </c>
      <c r="J16" s="68" t="s">
        <v>6</v>
      </c>
      <c r="K16" s="68" t="s">
        <v>7</v>
      </c>
      <c r="L16" s="68" t="s">
        <v>8</v>
      </c>
      <c r="M16" s="68" t="s">
        <v>12</v>
      </c>
      <c r="N16" s="68" t="s">
        <v>13</v>
      </c>
      <c r="O16" s="78" t="s">
        <v>14</v>
      </c>
      <c r="P16" s="92"/>
    </row>
    <row r="17" spans="1:16" ht="13.5" customHeight="1">
      <c r="A17" s="4"/>
      <c r="B17" s="80" t="s">
        <v>69</v>
      </c>
      <c r="C17" s="96">
        <v>2118315</v>
      </c>
      <c r="D17" s="97">
        <v>2122546</v>
      </c>
      <c r="E17" s="97">
        <v>2133201</v>
      </c>
      <c r="F17" s="97">
        <v>2163683</v>
      </c>
      <c r="G17" s="97">
        <v>2148375</v>
      </c>
      <c r="H17" s="83">
        <v>2127285</v>
      </c>
      <c r="I17" s="83">
        <v>2130477</v>
      </c>
      <c r="J17" s="83">
        <v>2139805</v>
      </c>
      <c r="K17" s="83">
        <v>2141499</v>
      </c>
      <c r="L17" s="83">
        <v>2153272</v>
      </c>
      <c r="M17" s="83">
        <v>2202513</v>
      </c>
      <c r="N17" s="83">
        <v>2239652</v>
      </c>
      <c r="O17" s="85">
        <f>AVERAGE(C17:N17)</f>
        <v>2151718.5833333335</v>
      </c>
      <c r="P17" s="66"/>
    </row>
    <row r="18" spans="1:16" ht="13.5" customHeight="1">
      <c r="A18" s="4"/>
      <c r="B18" s="80" t="s">
        <v>70</v>
      </c>
      <c r="C18" s="99">
        <v>721119</v>
      </c>
      <c r="D18" s="97">
        <v>728415</v>
      </c>
      <c r="E18" s="97">
        <v>725510</v>
      </c>
      <c r="F18" s="97">
        <v>728379</v>
      </c>
      <c r="G18" s="97">
        <v>725664</v>
      </c>
      <c r="H18" s="84">
        <v>722599</v>
      </c>
      <c r="I18" s="84">
        <v>720606</v>
      </c>
      <c r="J18" s="84">
        <v>723048</v>
      </c>
      <c r="K18" s="84">
        <v>729518</v>
      </c>
      <c r="L18" s="84">
        <v>731368</v>
      </c>
      <c r="M18" s="84">
        <v>749579</v>
      </c>
      <c r="N18" s="84">
        <v>759165</v>
      </c>
      <c r="O18" s="85">
        <f>AVERAGE(C18:N18)</f>
        <v>730414.16666666663</v>
      </c>
      <c r="P18" s="66"/>
    </row>
    <row r="19" spans="1:16" ht="13.5" customHeight="1">
      <c r="A19" s="4"/>
      <c r="B19" s="80" t="s">
        <v>71</v>
      </c>
      <c r="C19" s="99">
        <v>431188</v>
      </c>
      <c r="D19" s="97">
        <v>436644</v>
      </c>
      <c r="E19" s="97">
        <v>418082</v>
      </c>
      <c r="F19" s="97">
        <v>429508</v>
      </c>
      <c r="G19" s="97">
        <v>429416</v>
      </c>
      <c r="H19" s="84">
        <v>430800</v>
      </c>
      <c r="I19" s="84">
        <v>417249</v>
      </c>
      <c r="J19" s="84">
        <v>405535</v>
      </c>
      <c r="K19" s="84">
        <v>407684</v>
      </c>
      <c r="L19" s="84">
        <v>401664</v>
      </c>
      <c r="M19" s="84">
        <v>400489</v>
      </c>
      <c r="N19" s="84">
        <v>410732</v>
      </c>
      <c r="O19" s="85">
        <f>AVERAGE(C19:N19)</f>
        <v>418249.25</v>
      </c>
      <c r="P19" s="66"/>
    </row>
    <row r="20" spans="1:16" ht="13.5" customHeight="1">
      <c r="A20" s="4"/>
      <c r="B20" s="80" t="s">
        <v>72</v>
      </c>
      <c r="C20" s="99">
        <v>413390</v>
      </c>
      <c r="D20" s="97">
        <v>422562</v>
      </c>
      <c r="E20" s="97">
        <v>415590</v>
      </c>
      <c r="F20" s="97">
        <v>427363</v>
      </c>
      <c r="G20" s="97">
        <v>424680</v>
      </c>
      <c r="H20" s="84">
        <v>414479</v>
      </c>
      <c r="I20" s="84">
        <v>408401</v>
      </c>
      <c r="J20" s="84">
        <v>409746</v>
      </c>
      <c r="K20" s="84">
        <v>408390</v>
      </c>
      <c r="L20" s="84">
        <v>406408</v>
      </c>
      <c r="M20" s="84">
        <v>412324</v>
      </c>
      <c r="N20" s="84">
        <v>420491</v>
      </c>
      <c r="O20" s="85">
        <f>AVERAGE(C20:N20)</f>
        <v>415318.66666666669</v>
      </c>
      <c r="P20" s="66"/>
    </row>
    <row r="21" spans="1:16" ht="13.5" customHeight="1">
      <c r="A21" s="4"/>
      <c r="B21" s="80" t="s">
        <v>73</v>
      </c>
      <c r="C21" s="100">
        <v>155872</v>
      </c>
      <c r="D21" s="97">
        <v>154928</v>
      </c>
      <c r="E21" s="97">
        <v>153297</v>
      </c>
      <c r="F21" s="97">
        <v>156495</v>
      </c>
      <c r="G21" s="97">
        <v>158345</v>
      </c>
      <c r="H21" s="84">
        <v>155175</v>
      </c>
      <c r="I21" s="84">
        <v>154504</v>
      </c>
      <c r="J21" s="84">
        <v>152290</v>
      </c>
      <c r="K21" s="84">
        <v>153794</v>
      </c>
      <c r="L21" s="84">
        <v>151656</v>
      </c>
      <c r="M21" s="84">
        <v>153028</v>
      </c>
      <c r="N21" s="84">
        <v>155694</v>
      </c>
      <c r="O21" s="85">
        <f>AVERAGE(C21:N21)</f>
        <v>154589.83333333334</v>
      </c>
      <c r="P21" s="66"/>
    </row>
    <row r="22" spans="1:16" ht="13.5" customHeight="1" thickBot="1">
      <c r="A22" s="4"/>
      <c r="B22" s="87" t="s">
        <v>42</v>
      </c>
      <c r="C22" s="88">
        <f>SUM(C17:C21)</f>
        <v>3839884</v>
      </c>
      <c r="D22" s="88">
        <f t="shared" ref="D22:N22" si="1">SUM(D17:D21)</f>
        <v>3865095</v>
      </c>
      <c r="E22" s="88">
        <f t="shared" si="1"/>
        <v>3845680</v>
      </c>
      <c r="F22" s="88">
        <f t="shared" si="1"/>
        <v>3905428</v>
      </c>
      <c r="G22" s="88">
        <f t="shared" si="1"/>
        <v>3886480</v>
      </c>
      <c r="H22" s="89">
        <f t="shared" si="1"/>
        <v>3850338</v>
      </c>
      <c r="I22" s="89">
        <f>SUM(I17:I21)</f>
        <v>3831237</v>
      </c>
      <c r="J22" s="89">
        <f>SUM(J17:J21)</f>
        <v>3830424</v>
      </c>
      <c r="K22" s="89">
        <f t="shared" si="1"/>
        <v>3840885</v>
      </c>
      <c r="L22" s="89">
        <f t="shared" si="1"/>
        <v>3844368</v>
      </c>
      <c r="M22" s="89">
        <f t="shared" si="1"/>
        <v>3917933</v>
      </c>
      <c r="N22" s="89">
        <f t="shared" si="1"/>
        <v>3985734</v>
      </c>
      <c r="O22" s="89">
        <f>SUM(O17:O21)</f>
        <v>3870290.5</v>
      </c>
      <c r="P22" s="94"/>
    </row>
    <row r="23" spans="1:16" ht="13.5" customHeight="1" thickTop="1">
      <c r="A23" s="4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"/>
    </row>
    <row r="24" spans="1:16" ht="13.5" customHeight="1">
      <c r="A24" s="4"/>
      <c r="B24" s="72" t="s">
        <v>75</v>
      </c>
      <c r="C24" s="72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91" t="s">
        <v>15</v>
      </c>
    </row>
    <row r="25" spans="1:16" ht="13.5" customHeight="1">
      <c r="A25" s="4"/>
      <c r="B25" s="101" t="s">
        <v>343</v>
      </c>
      <c r="C25" s="74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91" t="s">
        <v>15</v>
      </c>
    </row>
    <row r="26" spans="1:16" ht="13.5" customHeight="1" thickBot="1">
      <c r="A26" s="4"/>
      <c r="B26" s="75"/>
      <c r="C26" s="76"/>
      <c r="D26" s="76"/>
      <c r="E26" s="76"/>
      <c r="F26" s="76"/>
      <c r="G26" s="75"/>
      <c r="H26" s="75"/>
      <c r="I26" s="75"/>
      <c r="J26" s="75"/>
      <c r="K26" s="75"/>
      <c r="L26" s="75"/>
      <c r="M26" s="75"/>
      <c r="N26" s="75"/>
      <c r="O26" s="75"/>
      <c r="P26" s="66"/>
    </row>
    <row r="27" spans="1:16" ht="13.5" customHeight="1" thickTop="1">
      <c r="A27" s="4"/>
      <c r="B27" s="95" t="s">
        <v>68</v>
      </c>
      <c r="C27" s="67" t="s">
        <v>0</v>
      </c>
      <c r="D27" s="67" t="s">
        <v>1</v>
      </c>
      <c r="E27" s="67" t="s">
        <v>2</v>
      </c>
      <c r="F27" s="67" t="s">
        <v>3</v>
      </c>
      <c r="G27" s="67" t="s">
        <v>4</v>
      </c>
      <c r="H27" s="68" t="s">
        <v>11</v>
      </c>
      <c r="I27" s="68" t="s">
        <v>5</v>
      </c>
      <c r="J27" s="68" t="s">
        <v>6</v>
      </c>
      <c r="K27" s="68" t="s">
        <v>7</v>
      </c>
      <c r="L27" s="68" t="s">
        <v>8</v>
      </c>
      <c r="M27" s="68" t="s">
        <v>12</v>
      </c>
      <c r="N27" s="68" t="s">
        <v>13</v>
      </c>
      <c r="O27" s="78" t="s">
        <v>14</v>
      </c>
      <c r="P27" s="79"/>
    </row>
    <row r="28" spans="1:16" ht="18" customHeight="1">
      <c r="A28" s="4"/>
      <c r="B28" s="80" t="s">
        <v>69</v>
      </c>
      <c r="C28" s="96">
        <v>337993</v>
      </c>
      <c r="D28" s="97">
        <v>339817</v>
      </c>
      <c r="E28" s="97">
        <v>342265</v>
      </c>
      <c r="F28" s="97">
        <v>344887</v>
      </c>
      <c r="G28" s="97">
        <v>347168</v>
      </c>
      <c r="H28" s="83">
        <v>348354</v>
      </c>
      <c r="I28" s="83">
        <v>346473</v>
      </c>
      <c r="J28" s="83">
        <v>347608</v>
      </c>
      <c r="K28" s="83">
        <v>347052</v>
      </c>
      <c r="L28" s="83">
        <v>348078</v>
      </c>
      <c r="M28" s="83">
        <v>349167</v>
      </c>
      <c r="N28" s="83">
        <v>350014</v>
      </c>
      <c r="O28" s="85">
        <f>AVERAGE(C28:N28)</f>
        <v>345739.66666666669</v>
      </c>
      <c r="P28" s="98"/>
    </row>
    <row r="29" spans="1:16" ht="13.5" customHeight="1">
      <c r="A29" s="4"/>
      <c r="B29" s="80" t="s">
        <v>70</v>
      </c>
      <c r="C29" s="99">
        <v>216844</v>
      </c>
      <c r="D29" s="97">
        <v>216998</v>
      </c>
      <c r="E29" s="97">
        <v>218653</v>
      </c>
      <c r="F29" s="97">
        <v>220896</v>
      </c>
      <c r="G29" s="97">
        <v>221293</v>
      </c>
      <c r="H29" s="84">
        <v>221244</v>
      </c>
      <c r="I29" s="84">
        <v>221670</v>
      </c>
      <c r="J29" s="84">
        <v>222443</v>
      </c>
      <c r="K29" s="84">
        <v>223979</v>
      </c>
      <c r="L29" s="84">
        <v>226036</v>
      </c>
      <c r="M29" s="84">
        <v>228312</v>
      </c>
      <c r="N29" s="84">
        <v>229397</v>
      </c>
      <c r="O29" s="85">
        <f>AVERAGE(C29:N29)</f>
        <v>222313.75</v>
      </c>
      <c r="P29" s="98"/>
    </row>
    <row r="30" spans="1:16" ht="13.5" customHeight="1">
      <c r="A30" s="4"/>
      <c r="B30" s="80" t="s">
        <v>381</v>
      </c>
      <c r="C30" s="99">
        <v>576727</v>
      </c>
      <c r="D30" s="97">
        <v>577394</v>
      </c>
      <c r="E30" s="97">
        <v>580616</v>
      </c>
      <c r="F30" s="97">
        <v>582024</v>
      </c>
      <c r="G30" s="97">
        <v>583655</v>
      </c>
      <c r="H30" s="84">
        <v>584705</v>
      </c>
      <c r="I30" s="84">
        <v>586142</v>
      </c>
      <c r="J30" s="84">
        <v>587913</v>
      </c>
      <c r="K30" s="84">
        <v>577393</v>
      </c>
      <c r="L30" s="84">
        <v>579760</v>
      </c>
      <c r="M30" s="84">
        <v>582419</v>
      </c>
      <c r="N30" s="84">
        <v>585584</v>
      </c>
      <c r="O30" s="85">
        <f>AVERAGE(C30:N30)</f>
        <v>582027.66666666663</v>
      </c>
      <c r="P30" s="98"/>
    </row>
    <row r="31" spans="1:16" ht="13.5" customHeight="1">
      <c r="A31" s="4"/>
      <c r="B31" s="80" t="s">
        <v>72</v>
      </c>
      <c r="C31" s="99">
        <v>165639</v>
      </c>
      <c r="D31" s="97">
        <v>165777</v>
      </c>
      <c r="E31" s="97">
        <v>165168</v>
      </c>
      <c r="F31" s="97">
        <v>165346</v>
      </c>
      <c r="G31" s="97">
        <v>164759</v>
      </c>
      <c r="H31" s="84">
        <v>162365</v>
      </c>
      <c r="I31" s="84">
        <v>160877</v>
      </c>
      <c r="J31" s="84">
        <v>153450</v>
      </c>
      <c r="K31" s="84">
        <v>151841</v>
      </c>
      <c r="L31" s="84">
        <v>150376</v>
      </c>
      <c r="M31" s="84">
        <v>149127</v>
      </c>
      <c r="N31" s="84">
        <v>148108</v>
      </c>
      <c r="O31" s="85">
        <f>AVERAGE(C31:N31)</f>
        <v>158569.41666666666</v>
      </c>
      <c r="P31" s="98"/>
    </row>
    <row r="32" spans="1:16" ht="13.5" customHeight="1">
      <c r="A32" s="4"/>
      <c r="B32" s="80" t="s">
        <v>73</v>
      </c>
      <c r="C32" s="100">
        <v>33044</v>
      </c>
      <c r="D32" s="97">
        <v>33657</v>
      </c>
      <c r="E32" s="97">
        <v>36090</v>
      </c>
      <c r="F32" s="97">
        <v>39299</v>
      </c>
      <c r="G32" s="97">
        <v>41320</v>
      </c>
      <c r="H32" s="84">
        <v>41998</v>
      </c>
      <c r="I32" s="84">
        <v>41565</v>
      </c>
      <c r="J32" s="84">
        <v>41634</v>
      </c>
      <c r="K32" s="84">
        <v>41772</v>
      </c>
      <c r="L32" s="84">
        <v>38711</v>
      </c>
      <c r="M32" s="84">
        <v>39314</v>
      </c>
      <c r="N32" s="84">
        <v>40190</v>
      </c>
      <c r="O32" s="85">
        <f>AVERAGE(C32:N32)</f>
        <v>39049.5</v>
      </c>
      <c r="P32" s="98"/>
    </row>
    <row r="33" spans="1:16" ht="13.5" customHeight="1" thickBot="1">
      <c r="A33" s="4"/>
      <c r="B33" s="87" t="s">
        <v>42</v>
      </c>
      <c r="C33" s="88">
        <f t="shared" ref="C33:O33" si="2">SUM(C28:C32)</f>
        <v>1330247</v>
      </c>
      <c r="D33" s="88">
        <f t="shared" si="2"/>
        <v>1333643</v>
      </c>
      <c r="E33" s="88">
        <f t="shared" si="2"/>
        <v>1342792</v>
      </c>
      <c r="F33" s="88">
        <f t="shared" si="2"/>
        <v>1352452</v>
      </c>
      <c r="G33" s="88">
        <f t="shared" si="2"/>
        <v>1358195</v>
      </c>
      <c r="H33" s="89">
        <f t="shared" si="2"/>
        <v>1358666</v>
      </c>
      <c r="I33" s="89">
        <f t="shared" si="2"/>
        <v>1356727</v>
      </c>
      <c r="J33" s="89">
        <f t="shared" si="2"/>
        <v>1353048</v>
      </c>
      <c r="K33" s="89">
        <f>SUM(K28:K32)</f>
        <v>1342037</v>
      </c>
      <c r="L33" s="89">
        <f>SUM(L28:L32)</f>
        <v>1342961</v>
      </c>
      <c r="M33" s="89">
        <f t="shared" si="2"/>
        <v>1348339</v>
      </c>
      <c r="N33" s="89">
        <f t="shared" si="2"/>
        <v>1353293</v>
      </c>
      <c r="O33" s="89">
        <f t="shared" si="2"/>
        <v>1347700.0000000002</v>
      </c>
      <c r="P33" s="94"/>
    </row>
    <row r="34" spans="1:16" ht="13.5" customHeight="1" thickTop="1">
      <c r="A34" s="4"/>
      <c r="B34" s="65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4"/>
    </row>
    <row r="35" spans="1:16" ht="13.5" customHeight="1">
      <c r="A35" s="4"/>
      <c r="B35" s="101" t="s">
        <v>26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 t="s">
        <v>15</v>
      </c>
    </row>
    <row r="36" spans="1:16" ht="18" customHeight="1">
      <c r="A36" s="4"/>
      <c r="B36" s="101" t="s">
        <v>343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 t="s">
        <v>15</v>
      </c>
    </row>
    <row r="37" spans="1:16" ht="13.5" customHeight="1" thickBot="1">
      <c r="A37" s="4"/>
      <c r="B37" s="65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65"/>
      <c r="P37" s="66"/>
    </row>
    <row r="38" spans="1:16" ht="13.5" customHeight="1" thickTop="1">
      <c r="A38" s="4"/>
      <c r="B38" s="95" t="s">
        <v>68</v>
      </c>
      <c r="C38" s="67" t="s">
        <v>0</v>
      </c>
      <c r="D38" s="67" t="s">
        <v>1</v>
      </c>
      <c r="E38" s="67" t="s">
        <v>2</v>
      </c>
      <c r="F38" s="67" t="s">
        <v>3</v>
      </c>
      <c r="G38" s="67" t="s">
        <v>4</v>
      </c>
      <c r="H38" s="68" t="s">
        <v>11</v>
      </c>
      <c r="I38" s="68" t="s">
        <v>5</v>
      </c>
      <c r="J38" s="68" t="s">
        <v>6</v>
      </c>
      <c r="K38" s="68" t="s">
        <v>7</v>
      </c>
      <c r="L38" s="68" t="s">
        <v>8</v>
      </c>
      <c r="M38" s="68" t="s">
        <v>12</v>
      </c>
      <c r="N38" s="68" t="s">
        <v>13</v>
      </c>
      <c r="O38" s="68" t="s">
        <v>14</v>
      </c>
      <c r="P38" s="79"/>
    </row>
    <row r="39" spans="1:16" ht="18" customHeight="1">
      <c r="A39" s="4"/>
      <c r="B39" s="80" t="s">
        <v>69</v>
      </c>
      <c r="C39" s="96">
        <f>+C28+C17</f>
        <v>2456308</v>
      </c>
      <c r="D39" s="96">
        <f t="shared" ref="D39:O43" si="3">+D28+D17</f>
        <v>2462363</v>
      </c>
      <c r="E39" s="96">
        <f t="shared" si="3"/>
        <v>2475466</v>
      </c>
      <c r="F39" s="96">
        <f t="shared" si="3"/>
        <v>2508570</v>
      </c>
      <c r="G39" s="96">
        <f t="shared" si="3"/>
        <v>2495543</v>
      </c>
      <c r="H39" s="34">
        <f t="shared" si="3"/>
        <v>2475639</v>
      </c>
      <c r="I39" s="34">
        <f t="shared" si="3"/>
        <v>2476950</v>
      </c>
      <c r="J39" s="34">
        <f t="shared" si="3"/>
        <v>2487413</v>
      </c>
      <c r="K39" s="34">
        <f t="shared" si="3"/>
        <v>2488551</v>
      </c>
      <c r="L39" s="34">
        <f t="shared" si="3"/>
        <v>2501350</v>
      </c>
      <c r="M39" s="34">
        <f t="shared" si="3"/>
        <v>2551680</v>
      </c>
      <c r="N39" s="34">
        <f t="shared" si="3"/>
        <v>2589666</v>
      </c>
      <c r="O39" s="56">
        <f t="shared" si="3"/>
        <v>2497458.25</v>
      </c>
      <c r="P39" s="104"/>
    </row>
    <row r="40" spans="1:16" ht="13.5" customHeight="1">
      <c r="A40" s="4"/>
      <c r="B40" s="80" t="s">
        <v>70</v>
      </c>
      <c r="C40" s="99">
        <f>+C29+C18</f>
        <v>937963</v>
      </c>
      <c r="D40" s="99">
        <f t="shared" si="3"/>
        <v>945413</v>
      </c>
      <c r="E40" s="99">
        <f t="shared" si="3"/>
        <v>944163</v>
      </c>
      <c r="F40" s="99">
        <f t="shared" si="3"/>
        <v>949275</v>
      </c>
      <c r="G40" s="99">
        <f t="shared" si="3"/>
        <v>946957</v>
      </c>
      <c r="H40" s="8">
        <f t="shared" si="3"/>
        <v>943843</v>
      </c>
      <c r="I40" s="8">
        <f t="shared" si="3"/>
        <v>942276</v>
      </c>
      <c r="J40" s="8">
        <f t="shared" si="3"/>
        <v>945491</v>
      </c>
      <c r="K40" s="8">
        <f t="shared" si="3"/>
        <v>953497</v>
      </c>
      <c r="L40" s="8">
        <f t="shared" si="3"/>
        <v>957404</v>
      </c>
      <c r="M40" s="8">
        <f t="shared" si="3"/>
        <v>977891</v>
      </c>
      <c r="N40" s="8">
        <f t="shared" si="3"/>
        <v>988562</v>
      </c>
      <c r="O40" s="28">
        <f t="shared" si="3"/>
        <v>952727.91666666663</v>
      </c>
      <c r="P40" s="104"/>
    </row>
    <row r="41" spans="1:16" ht="13.5" customHeight="1">
      <c r="A41" s="4"/>
      <c r="B41" s="80" t="s">
        <v>71</v>
      </c>
      <c r="C41" s="99">
        <f>+C30+C19</f>
        <v>1007915</v>
      </c>
      <c r="D41" s="99">
        <f t="shared" si="3"/>
        <v>1014038</v>
      </c>
      <c r="E41" s="99">
        <f t="shared" si="3"/>
        <v>998698</v>
      </c>
      <c r="F41" s="99">
        <f t="shared" si="3"/>
        <v>1011532</v>
      </c>
      <c r="G41" s="99">
        <f t="shared" si="3"/>
        <v>1013071</v>
      </c>
      <c r="H41" s="8">
        <f t="shared" si="3"/>
        <v>1015505</v>
      </c>
      <c r="I41" s="8">
        <f t="shared" si="3"/>
        <v>1003391</v>
      </c>
      <c r="J41" s="8">
        <f t="shared" si="3"/>
        <v>993448</v>
      </c>
      <c r="K41" s="8">
        <f t="shared" si="3"/>
        <v>985077</v>
      </c>
      <c r="L41" s="8">
        <f t="shared" si="3"/>
        <v>981424</v>
      </c>
      <c r="M41" s="8">
        <f t="shared" si="3"/>
        <v>982908</v>
      </c>
      <c r="N41" s="8">
        <f t="shared" si="3"/>
        <v>996316</v>
      </c>
      <c r="O41" s="28">
        <f t="shared" si="3"/>
        <v>1000276.9166666666</v>
      </c>
      <c r="P41" s="104"/>
    </row>
    <row r="42" spans="1:16" ht="13.5" customHeight="1">
      <c r="A42" s="4"/>
      <c r="B42" s="80" t="s">
        <v>72</v>
      </c>
      <c r="C42" s="99">
        <f>+C31+C20</f>
        <v>579029</v>
      </c>
      <c r="D42" s="99">
        <f t="shared" si="3"/>
        <v>588339</v>
      </c>
      <c r="E42" s="99">
        <f t="shared" si="3"/>
        <v>580758</v>
      </c>
      <c r="F42" s="99">
        <f t="shared" si="3"/>
        <v>592709</v>
      </c>
      <c r="G42" s="99">
        <f t="shared" si="3"/>
        <v>589439</v>
      </c>
      <c r="H42" s="8">
        <f t="shared" si="3"/>
        <v>576844</v>
      </c>
      <c r="I42" s="8">
        <f t="shared" si="3"/>
        <v>569278</v>
      </c>
      <c r="J42" s="8">
        <f t="shared" si="3"/>
        <v>563196</v>
      </c>
      <c r="K42" s="8">
        <f t="shared" si="3"/>
        <v>560231</v>
      </c>
      <c r="L42" s="8">
        <f t="shared" si="3"/>
        <v>556784</v>
      </c>
      <c r="M42" s="8">
        <f t="shared" si="3"/>
        <v>561451</v>
      </c>
      <c r="N42" s="8">
        <f t="shared" si="3"/>
        <v>568599</v>
      </c>
      <c r="O42" s="28">
        <f t="shared" si="3"/>
        <v>573888.08333333337</v>
      </c>
      <c r="P42" s="104"/>
    </row>
    <row r="43" spans="1:16" ht="13.5" customHeight="1">
      <c r="A43" s="4"/>
      <c r="B43" s="80" t="s">
        <v>73</v>
      </c>
      <c r="C43" s="100">
        <f>+C32+C21</f>
        <v>188916</v>
      </c>
      <c r="D43" s="100">
        <f t="shared" si="3"/>
        <v>188585</v>
      </c>
      <c r="E43" s="100">
        <f t="shared" si="3"/>
        <v>189387</v>
      </c>
      <c r="F43" s="100">
        <f t="shared" si="3"/>
        <v>195794</v>
      </c>
      <c r="G43" s="100">
        <f t="shared" si="3"/>
        <v>199665</v>
      </c>
      <c r="H43" s="105">
        <f t="shared" si="3"/>
        <v>197173</v>
      </c>
      <c r="I43" s="105">
        <f t="shared" si="3"/>
        <v>196069</v>
      </c>
      <c r="J43" s="105">
        <f t="shared" si="3"/>
        <v>193924</v>
      </c>
      <c r="K43" s="105">
        <f t="shared" si="3"/>
        <v>195566</v>
      </c>
      <c r="L43" s="105">
        <f t="shared" si="3"/>
        <v>190367</v>
      </c>
      <c r="M43" s="105">
        <f t="shared" si="3"/>
        <v>192342</v>
      </c>
      <c r="N43" s="105">
        <f t="shared" si="3"/>
        <v>195884</v>
      </c>
      <c r="O43" s="61">
        <f t="shared" si="3"/>
        <v>193639.33333333334</v>
      </c>
      <c r="P43" s="104"/>
    </row>
    <row r="44" spans="1:16" ht="13.5" customHeight="1" thickBot="1">
      <c r="A44" s="4"/>
      <c r="B44" s="87" t="s">
        <v>42</v>
      </c>
      <c r="C44" s="88">
        <f t="shared" ref="C44:O44" si="4">SUM(C39:C43)</f>
        <v>5170131</v>
      </c>
      <c r="D44" s="88">
        <f t="shared" si="4"/>
        <v>5198738</v>
      </c>
      <c r="E44" s="88">
        <f t="shared" si="4"/>
        <v>5188472</v>
      </c>
      <c r="F44" s="88">
        <f t="shared" si="4"/>
        <v>5257880</v>
      </c>
      <c r="G44" s="88">
        <f t="shared" si="4"/>
        <v>5244675</v>
      </c>
      <c r="H44" s="88">
        <f t="shared" si="4"/>
        <v>5209004</v>
      </c>
      <c r="I44" s="88">
        <f>SUM(I39:I43)</f>
        <v>5187964</v>
      </c>
      <c r="J44" s="88">
        <f>SUM(J39:J43)</f>
        <v>5183472</v>
      </c>
      <c r="K44" s="89">
        <f>SUM(K39:K43)</f>
        <v>5182922</v>
      </c>
      <c r="L44" s="89">
        <f>SUM(L39:L43)</f>
        <v>5187329</v>
      </c>
      <c r="M44" s="89">
        <f t="shared" si="4"/>
        <v>5266272</v>
      </c>
      <c r="N44" s="89">
        <f t="shared" si="4"/>
        <v>5339027</v>
      </c>
      <c r="O44" s="89">
        <f t="shared" si="4"/>
        <v>5217990.4999999991</v>
      </c>
      <c r="P44" s="94"/>
    </row>
    <row r="45" spans="1:16" ht="13.5" customHeight="1" thickTop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66"/>
    </row>
    <row r="46" spans="1:1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" t="s">
        <v>9</v>
      </c>
      <c r="P46" s="106"/>
    </row>
    <row r="47" spans="1:1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</sheetData>
  <phoneticPr fontId="0" type="noConversion"/>
  <hyperlinks>
    <hyperlink ref="O46" location="INDICE!C3" display="Volver al Indice"/>
    <hyperlink ref="B4" location="INDICE!C3" display="Volver al Indice"/>
  </hyperlinks>
  <pageMargins left="0.31496062992125984" right="0.74803149606299213" top="0.59055118110236227" bottom="0.98425196850393704" header="0" footer="0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64</vt:i4>
      </vt:variant>
    </vt:vector>
  </HeadingPairs>
  <TitlesOfParts>
    <vt:vector size="86" baseType="lpstr">
      <vt:lpstr>INDICE</vt:lpstr>
      <vt:lpstr>EMP-TRA-REM</vt:lpstr>
      <vt:lpstr>TRAB PROT Y EMP </vt:lpstr>
      <vt:lpstr>ACC Y DIAS PERD</vt:lpstr>
      <vt:lpstr>SUBSIDIOS</vt:lpstr>
      <vt:lpstr>N°PENS AT</vt:lpstr>
      <vt:lpstr>MONTO PENS-AT</vt:lpstr>
      <vt:lpstr>INDEMNIZ</vt:lpstr>
      <vt:lpstr>EMP-TRA-PEN-CCAF</vt:lpstr>
      <vt:lpstr>TASAS-INTERES</vt:lpstr>
      <vt:lpstr>CRE-SOC e HIP</vt:lpstr>
      <vt:lpstr>COT-SIL-CCAF</vt:lpstr>
      <vt:lpstr>SIL-CUR-CCAF</vt:lpstr>
      <vt:lpstr>INI-MAT</vt:lpstr>
      <vt:lpstr>DIAS-MAT</vt:lpstr>
      <vt:lpstr>GASTO-MAT</vt:lpstr>
      <vt:lpstr>NºAFAM</vt:lpstr>
      <vt:lpstr>GASTO-AFAM</vt:lpstr>
      <vt:lpstr>SUF</vt:lpstr>
      <vt:lpstr>SUF DISC</vt:lpstr>
      <vt:lpstr>CESANTIA</vt:lpstr>
      <vt:lpstr>Hoja1</vt:lpstr>
      <vt:lpstr>AÑO_2008</vt:lpstr>
      <vt:lpstr>'ACC Y DIAS PERD'!Área_de_impresión</vt:lpstr>
      <vt:lpstr>CESANTIA!Área_de_impresión</vt:lpstr>
      <vt:lpstr>'COT-SIL-CCAF'!Área_de_impresión</vt:lpstr>
      <vt:lpstr>'CRE-SOC e HIP'!Área_de_impresión</vt:lpstr>
      <vt:lpstr>'DIAS-MAT'!Área_de_impresión</vt:lpstr>
      <vt:lpstr>'EMP-TRA-PEN-CCAF'!Área_de_impresión</vt:lpstr>
      <vt:lpstr>'EMP-TRA-REM'!Área_de_impresión</vt:lpstr>
      <vt:lpstr>'GASTO-AFAM'!Área_de_impresión</vt:lpstr>
      <vt:lpstr>'GASTO-MAT'!Área_de_impresión</vt:lpstr>
      <vt:lpstr>INDEMNIZ!Área_de_impresión</vt:lpstr>
      <vt:lpstr>INDICE!Área_de_impresión</vt:lpstr>
      <vt:lpstr>'INI-MAT'!Área_de_impresión</vt:lpstr>
      <vt:lpstr>'MONTO PENS-AT'!Área_de_impresión</vt:lpstr>
      <vt:lpstr>'N°PENS AT'!Área_de_impresión</vt:lpstr>
      <vt:lpstr>NºAFAM!Área_de_impresión</vt:lpstr>
      <vt:lpstr>'SIL-CUR-CCAF'!Área_de_impresión</vt:lpstr>
      <vt:lpstr>SUBSIDIOS!Área_de_impresión</vt:lpstr>
      <vt:lpstr>SUF!Área_de_impresión</vt:lpstr>
      <vt:lpstr>'SUF DISC'!Área_de_impresión</vt:lpstr>
      <vt:lpstr>'TASAS-INTERES'!Área_de_impresión</vt:lpstr>
      <vt:lpstr>'TRAB PROT Y EMP '!Área_de_impresión</vt:lpstr>
      <vt:lpstr>Enero</vt:lpstr>
      <vt:lpstr>GASTO_EN_ASIGNACIONES_FAMILIARES__PAGADAS__AÑO_2005</vt:lpstr>
      <vt:lpstr>GASTO_EN_SUBSIDIOS_MATERNALES_PAGADOS_POR_EL_F.U.P.F._AÑO_2005</vt:lpstr>
      <vt:lpstr>MONTO_DE_INDEMNIZACIONES_POR_ACCIDENTES_DEL_TRABAJO</vt:lpstr>
      <vt:lpstr>MONTO_DE_LOS_CREDITOS_SOCIALES_OTORGADOS_POR_EL_SISTEMA_C.C.A.F.</vt:lpstr>
      <vt:lpstr>MONTO_EMITIDO_EN_SUBSIDIOS_POR_DISCAPACIDAD_MENTAL__SEGÚN_REGIONES</vt:lpstr>
      <vt:lpstr>MONTO_PAGADO_EN_SUBSIDIOS_DE_CESANTIA_PAGADOS_POR_EL_F.U.P.F.</vt:lpstr>
      <vt:lpstr>MONTO_PAGADO_EN_SUBSIDIOS_DE_ORIGEN_COMUN__POR_LAS_C.C.A.F.</vt:lpstr>
      <vt:lpstr>MONTO_TOTAL_DE_SUBSIDIOS_PAGADOS_POR_ACCIDENTES_DEL_TRABAJO</vt:lpstr>
      <vt:lpstr>MONTOS_EN_CREDITOS_HIPOTECARIOS_OTORGADOS_POR_EL_SISTEMA_C.C.A.F.</vt:lpstr>
      <vt:lpstr>MONTOS_TOTALES_DE__PENSIONES_VIGENTES_DE_LA_LEY_N_16.744_SEGÚN_TIPO_DE_PENSION</vt:lpstr>
      <vt:lpstr>MONTOS_TOTALES_DE_PENSIONES_DE_LA_LEY_N_16.744</vt:lpstr>
      <vt:lpstr>N__DE_SUBSIDIOS_INICIADOS_SISTEMA_DE_SUBSIDIOS_MATERNALES_AÑO_2005</vt:lpstr>
      <vt:lpstr>NUMERO__DE_ASIGNACIONES_FAMILIARES__PAGADAS_SEGÚN_INSTITUCIONES</vt:lpstr>
      <vt:lpstr>NUMERO__DE_EMPRESAS_ADHERENTES</vt:lpstr>
      <vt:lpstr>NUMERO__DE_TRABAJADORES_PROTEGIDOS</vt:lpstr>
      <vt:lpstr>NUMERO_DE_ACCIDENTES__SEGÚN_TIPO_DE_ACCIDENTE_Y_MUTUAL</vt:lpstr>
      <vt:lpstr>NUMERO_DE_CAUSANTES_DE_SUBSIDIO_FAMILIAR__SEGÚN_REGIONES</vt:lpstr>
      <vt:lpstr>NUMERO_DE_CREDITOS_HIPOTECARIOS_OTORGADOS_POR_EL_SISTEMA_CCAF</vt:lpstr>
      <vt:lpstr>NUMERO_DE_CREDITOS_SOCIALES_OTORGADOS_POR_EL_SISTEMA_C.C.A.F.</vt:lpstr>
      <vt:lpstr>NÚMERO_DE_DÍAS_DE_SUBSIDIOS_PAGADOS_POR_ACCIDENTES_DEL_TRABAJO</vt:lpstr>
      <vt:lpstr>NUMERO_DE_DIAS_PAGADOS_EN_SUBSIDIOS_DE_ORIGEN_COMUN__POR_LAS_C.C.A.F.</vt:lpstr>
      <vt:lpstr>NUMERO_DE_DIAS_PAGADOS_POR_EL_SISTEMA_MATERNAL_AÑO_2005</vt:lpstr>
      <vt:lpstr>NUMERO_DE_DIAS_PERDIDOS__POR_ACCIDENTES_DEL_TRABAJO_Y_DE_TRAYECTO__SEGÚN_TIPO_DE_ACCIDENTE_Y_MUTUAL</vt:lpstr>
      <vt:lpstr>NUMERO_DE_EMPRESAS_AFILIADAS_A__C.C.A.F.</vt:lpstr>
      <vt:lpstr>NÚMERO_DE_ENTIDADES_EMPLEADORAS_COTIZANTES</vt:lpstr>
      <vt:lpstr>NÚMERO_DE_INDEMNIZACIONES_POR_ACCIDENTES_DEL_TRABAJO</vt:lpstr>
      <vt:lpstr>NUMERO_DE_PENSIONADOS_AFILIADOS_A_C.C.A.F.</vt:lpstr>
      <vt:lpstr>NUMERO_DE_PENSIONES_VIGENTES_DE_LA_LEY_N_16.744_SEGÚN_TIPO_DE_PENSION</vt:lpstr>
      <vt:lpstr>NUMERO_DE_SUBSIDIOS_DE_CESANTIA_PAGADOS_POR_F.U.P.F.</vt:lpstr>
      <vt:lpstr>NUMERO_DE_SUBSIDIOS_FAMILIARES__SEGÚN_TIPO_DE_SUBSIDIO_Y_REGIONES</vt:lpstr>
      <vt:lpstr>NUMERO_DE_SUBSIDIOS_INICIADOS_DE_ORIGEN_COMUN_PAGADOS_POR_LAS_C.C.A.F.</vt:lpstr>
      <vt:lpstr>NÚMERO_DE_SUBSIDIOS_INICIADOS_POR_ACCIDENTES_DEL_TRABAJO</vt:lpstr>
      <vt:lpstr>NUMERO_DE_SUBSIDIOS_POR_DISCAPACIDAD_MENTAL__SEGÚN_REGIONES</vt:lpstr>
      <vt:lpstr>NUMERO_DE_TRABAJADORES_AFILIADOS__A__C.C.A.F.</vt:lpstr>
      <vt:lpstr>NUMERO_DE_TRABAJADORES_COTIZANTES_AL_REGIMEN_SIL__POR_C.C.A.F.</vt:lpstr>
      <vt:lpstr>NÚMERO_DE_TRABAJADORES_POR_LOS_QUE_SE_COTIZÓ</vt:lpstr>
      <vt:lpstr>NUMERO_TOTAL_DE_AFILIADOS_A_C.C.A.F.</vt:lpstr>
      <vt:lpstr>REMUNERACIÓN_IMPONIBLE_DE_LOS_TRABAJADORES_POR_LOS_QUE_SE_COTIZÓ_A</vt:lpstr>
      <vt:lpstr>SUBSIDIOS_FAMILIARES_EMITIDOS___BENEFICIARIOS__MONTO_Y_CAUSANTES_POR_TIPO</vt:lpstr>
      <vt:lpstr>TASAS_DE_INTERES_MENSUAL_PARA_OPERACIONES_NO_REAJUSTABLES_EN_MONEDA_NACIONAL</vt:lpstr>
      <vt:lpstr>Volver_al_Indice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ARojas</dc:creator>
  <cp:lastModifiedBy>HFernandez</cp:lastModifiedBy>
  <cp:lastPrinted>2011-05-18T19:09:52Z</cp:lastPrinted>
  <dcterms:created xsi:type="dcterms:W3CDTF">2006-03-09T14:40:00Z</dcterms:created>
  <dcterms:modified xsi:type="dcterms:W3CDTF">2011-05-26T22:24:20Z</dcterms:modified>
</cp:coreProperties>
</file>